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sC595Kx4fdTgO7ML5kAzFkI97eYO4cG1sjZjF3WBkPFVsBEWrECpRYmdgD2D7ei2e4EO67QTwR+9zmYgcUmOww==" workbookSaltValue="J6lcv4uu3ItrgFwQHbZjyw==" workbookSpinCount="100000" lockStructure="1"/>
  <bookViews>
    <workbookView xWindow="-15" yWindow="-15" windowWidth="20520" windowHeight="40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<sst xmlns="http://schemas.openxmlformats.org/spreadsheetml/2006/main" count="228" uniqueCount="115">
  <si>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</si>
  <si>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</si>
  <si>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</si>
  <si>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</si>
  <si>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</si>
  <si>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</si>
  <si>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</si>
  <si>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</si>
  <si>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</si>
  <si>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</si>
  <si>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</si>
  <si>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</si>
  <si>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</si>
  <si>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</si>
  <si>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</si>
  <si>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</si>
  <si>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</si>
  <si>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</si>
  <si>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</si>
  <si>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</si>
  <si>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</si>
  <si>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</si>
  <si>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</si>
  <si>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</si>
  <si>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</si>
  <si>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</si>
  <si>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</si>
  <si>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</si>
  <si>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</si>
  <si>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</si>
  <si>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</si>
  <si>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</si>
  <si>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</si>
  <si>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</si>
  <si>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</si>
  <si>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</si>
  <si>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</si>
  <si>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</si>
  <si>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</si>
  <si>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</si>
  <si>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</si>
  <si>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</si>
  <si>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</si>
  <si>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</si>
  <si>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</si>
  <si>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</si>
  <si>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</si>
  <si>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</si>
  <si>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</si>
  <si>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</si>
  <si>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</si>
  <si>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</si>
  <si>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</si>
  <si>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</si>
  <si>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</si>
  <si>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</si>
  <si>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</si>
  <si>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</si>
  <si>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</si>
  <si>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</si>
  <si>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</si>
  <si>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</si>
  <si>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</si>
  <si>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</si>
  <si>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</si>
  <si>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</si>
  <si>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</si>
  <si>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</si>
  <si>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</si>
  <si>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</si>
  <si>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</si>
  <si>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</si>
  <si>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</si>
  <si>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</si>
  <si>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</si>
  <si>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</si>
  <si>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</si>
  <si>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</si>
  <si>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</si>
  <si>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</si>
  <si>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</si>
  <si>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</si>
  <si>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</si>
  <si>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</si>
  <si>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</si>
  <si>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</si>
  <si>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</si>
  <si>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</si>
  <si>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</si>
  <si>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</si>
  <si>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</si>
  <si>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</si>
  <si>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</si>
  <si>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</si>
  <si>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</si>
  <si>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</si>
  <si>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</si>
  <si>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</si>
  <si>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</si>
  <si>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紀の川市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</si>
  <si>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</si>
  <si>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</si>
  <si>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</si>
  <si>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</si>
  <si>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</si>
  <si>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</si>
  <si>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</si>
  <si>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</si>
  <si>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</si>
  <si>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</si>
  <si>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</si>
  <si>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</si>
  <si>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経営改善に向け、使用料の改定を検討するとともに、維持管理費を削減する対策に取り組むために、抜本的な改革が必要となります。</t>
    <phoneticPr fontId="4"/>
  </si>
  <si>
    <t xml:space="preserve">　西山、善田の2つの処理区のうち西山処理区は供用開始から約20年が経過しています。最適整備構想に基づく効率的な施設修繕を計画するとともに、公共下水道に接続した場合との費用比較を行います。
</t>
    <rPh sb="48" eb="49">
      <t>モト</t>
    </rPh>
    <rPh sb="60" eb="62">
      <t>ケイカク</t>
    </rPh>
    <rPh sb="69" eb="71">
      <t>コウキョウ</t>
    </rPh>
    <rPh sb="71" eb="74">
      <t>ゲスイドウ</t>
    </rPh>
    <rPh sb="75" eb="77">
      <t>セツゾク</t>
    </rPh>
    <rPh sb="79" eb="81">
      <t>バアイ</t>
    </rPh>
    <rPh sb="83" eb="85">
      <t>ヒヨウ</t>
    </rPh>
    <rPh sb="85" eb="87">
      <t>ヒカク</t>
    </rPh>
    <rPh sb="88" eb="89">
      <t>オコナ</t>
    </rPh>
    <phoneticPr fontId="4"/>
  </si>
  <si>
    <t>　建設時に借り入れた地方債の償還が令和5年度から順次終了していきます。このことによって、支出額は減額となる見通しです。しかしながら、使用料収入で維持管理費が賄えておらず、一般会計からの繰入金に依存しています。また、企業会計化に伴い財政状況を把握しやすくなるため、支出減と収入増につながる取り組みが必要となります。</t>
    <rPh sb="17" eb="18">
      <t>レイ</t>
    </rPh>
    <rPh sb="18" eb="19">
      <t>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</si>
</sst>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CA-4389-89C6-4EA36A33D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466048"/>
        <c:axId val="14214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0.02</c:v>
                </c:pt>
                <c:pt idx="1">
                  <c:v>0.01</c:v>
                </c:pt>
                <c:pt idx="2">
                  <c:v>2.0499999999999998</c:v>
                </c:pt>
                <c:pt idx="3">
                  <c:v>0.01</c:v>
                </c:pt>
                <c:pt idx="4">
                  <c:v>0.01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CA-4389-89C6-4EA36A33DE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466048"/>
        <c:axId val="142147968"/>
      </c:lineChart>
      <c:dateAx>
        <c:axId val="14246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147968"/>
        <c:crosses val="autoZero"/>
        <c:auto val="1"/>
        <c:lblOffset val="100"/>
        <c:baseTimeUnit val="years"/>
      </c:dateAx>
      <c:valAx>
        <c:axId val="14214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46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98.33</c:v>
                </c:pt>
                <c:pt idx="1">
                  <c:v>102.54</c:v>
                </c:pt>
                <c:pt idx="2">
                  <c:v>95.96</c:v>
                </c:pt>
                <c:pt idx="3">
                  <c:v>91.22</c:v>
                </c:pt>
                <c:pt idx="4">
                  <c:v>98.82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36-40D2-9DFE-A5814A3A2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191232"/>
        <c:axId val="142193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36-40D2-9DFE-A5814A3A20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191232"/>
        <c:axId val="142193408"/>
      </c:lineChart>
      <c:dateAx>
        <c:axId val="142191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2193408"/>
        <c:crosses val="autoZero"/>
        <c:auto val="1"/>
        <c:lblOffset val="100"/>
        <c:baseTimeUnit val="years"/>
      </c:dateAx>
      <c:valAx>
        <c:axId val="142193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21912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F7-4293-B953-8FC972CE2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023104"/>
        <c:axId val="14303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F7-4293-B953-8FC972CE20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3023104"/>
        <c:axId val="143033472"/>
      </c:lineChart>
      <c:dateAx>
        <c:axId val="143023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3033472"/>
        <c:crosses val="autoZero"/>
        <c:auto val="1"/>
        <c:lblOffset val="100"/>
        <c:baseTimeUnit val="years"/>
      </c:dateAx>
      <c:valAx>
        <c:axId val="14303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3023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E1-4B0B-9362-69C0CAB78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058112"/>
        <c:axId val="14806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E1-4B0B-9362-69C0CAB78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58112"/>
        <c:axId val="148060032"/>
      </c:lineChart>
      <c:dateAx>
        <c:axId val="14805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060032"/>
        <c:crosses val="autoZero"/>
        <c:auto val="1"/>
        <c:lblOffset val="100"/>
        <c:baseTimeUnit val="years"/>
      </c:dateAx>
      <c:valAx>
        <c:axId val="14806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05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6D-4C6D-9C23-96E3CCB29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087552"/>
        <c:axId val="148089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6D-4C6D-9C23-96E3CCB29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087552"/>
        <c:axId val="148089472"/>
      </c:lineChart>
      <c:dateAx>
        <c:axId val="148087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089472"/>
        <c:crosses val="autoZero"/>
        <c:auto val="1"/>
        <c:lblOffset val="100"/>
        <c:baseTimeUnit val="years"/>
      </c:dateAx>
      <c:valAx>
        <c:axId val="148089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087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5A-4A85-8B7A-803507686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120704"/>
        <c:axId val="148122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B5A-4A85-8B7A-803507686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20704"/>
        <c:axId val="148122624"/>
      </c:lineChart>
      <c:dateAx>
        <c:axId val="148120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122624"/>
        <c:crosses val="autoZero"/>
        <c:auto val="1"/>
        <c:lblOffset val="100"/>
        <c:baseTimeUnit val="years"/>
      </c:dateAx>
      <c:valAx>
        <c:axId val="148122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120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11-4B30-AFB2-F8C2D60EE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161664"/>
        <c:axId val="148163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1044.8</c:v>
                </c:pt>
                <c:pt idx="1">
                  <c:v>1081.8</c:v>
                </c:pt>
                <c:pt idx="2">
                  <c:v>974.93</c:v>
                </c:pt>
                <c:pt idx="3">
                  <c:v>855.8</c:v>
                </c:pt>
                <c:pt idx="4">
                  <c:v>789.46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11-4B30-AFB2-F8C2D60EE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161664"/>
        <c:axId val="148163584"/>
      </c:lineChart>
      <c:dateAx>
        <c:axId val="148161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163584"/>
        <c:crosses val="autoZero"/>
        <c:auto val="1"/>
        <c:lblOffset val="100"/>
        <c:baseTimeUnit val="years"/>
      </c:dateAx>
      <c:valAx>
        <c:axId val="148163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161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41.42</c:v>
                </c:pt>
                <c:pt idx="1">
                  <c:v>54.99</c:v>
                </c:pt>
                <c:pt idx="2">
                  <c:v>77.63</c:v>
                </c:pt>
                <c:pt idx="3">
                  <c:v>34.11</c:v>
                </c:pt>
                <c:pt idx="4">
                  <c:v>55.16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58-41BC-91BB-BE7A0510D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211200"/>
        <c:axId val="148213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50.82</c:v>
                </c:pt>
                <c:pt idx="1">
                  <c:v>52.19</c:v>
                </c:pt>
                <c:pt idx="2">
                  <c:v>55.32</c:v>
                </c:pt>
                <c:pt idx="3">
                  <c:v>59.8</c:v>
                </c:pt>
                <c:pt idx="4">
                  <c:v>57.77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358-41BC-91BB-BE7A0510D2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211200"/>
        <c:axId val="148213120"/>
      </c:lineChart>
      <c:dateAx>
        <c:axId val="148211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213120"/>
        <c:crosses val="autoZero"/>
        <c:auto val="1"/>
        <c:lblOffset val="100"/>
        <c:baseTimeUnit val="years"/>
      </c:dateAx>
      <c:valAx>
        <c:axId val="148213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2112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410.71</c:v>
                </c:pt>
                <c:pt idx="1">
                  <c:v>289.39999999999998</c:v>
                </c:pt>
                <c:pt idx="2">
                  <c:v>226.06</c:v>
                </c:pt>
                <c:pt idx="3">
                  <c:v>509.29</c:v>
                </c:pt>
                <c:pt idx="4">
                  <c:v>324.20999999999998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78-4728-B1E3-C79010424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358464"/>
        <c:axId val="14937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296.14</c:v>
                </c:pt>
                <c:pt idx="2">
                  <c:v>283.17</c:v>
                </c:pt>
                <c:pt idx="3">
                  <c:v>263.76</c:v>
                </c:pt>
                <c:pt idx="4">
                  <c:v>274.35000000000002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78-4728-B1E3-C79010424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58464"/>
        <c:axId val="149372928"/>
      </c:lineChart>
      <c:dateAx>
        <c:axId val="1493584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372928"/>
        <c:crosses val="autoZero"/>
        <c:auto val="1"/>
        <c:lblOffset val="100"/>
        <c:baseTimeUnit val="years"/>
      </c:dateAx>
      <c:valAx>
        <c:axId val="149372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3584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61.42</c:v>
                </c:pt>
                <c:pt idx="1">
                  <c:v>65.48</c:v>
                </c:pt>
                <c:pt idx="2">
                  <c:v>59.39</c:v>
                </c:pt>
                <c:pt idx="3">
                  <c:v>59.9</c:v>
                </c:pt>
                <c:pt idx="4">
                  <c:v>57.87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7B-4A6F-B5DB-A14F27756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391616"/>
        <c:axId val="149393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53.24</c:v>
                </c:pt>
                <c:pt idx="1">
                  <c:v>52.31</c:v>
                </c:pt>
                <c:pt idx="2">
                  <c:v>60.65</c:v>
                </c:pt>
                <c:pt idx="3">
                  <c:v>51.75</c:v>
                </c:pt>
                <c:pt idx="4">
                  <c:v>50.68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7B-4A6F-B5DB-A14F27756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91616"/>
        <c:axId val="149393792"/>
      </c:lineChart>
      <c:dateAx>
        <c:axId val="149391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393792"/>
        <c:crosses val="autoZero"/>
        <c:auto val="1"/>
        <c:lblOffset val="100"/>
        <c:baseTimeUnit val="years"/>
      </c:dateAx>
      <c:valAx>
        <c:axId val="149393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391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87.5</c:v>
                </c:pt>
                <c:pt idx="1">
                  <c:v>87.9</c:v>
                </c:pt>
                <c:pt idx="2">
                  <c:v>88.7</c:v>
                </c:pt>
                <c:pt idx="3">
                  <c:v>88.6</c:v>
                </c:pt>
                <c:pt idx="4">
                  <c:v>88.25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05E-4347-9A28-6028D9ACF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441152"/>
        <c:axId val="149447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84.07</c:v>
                </c:pt>
                <c:pt idx="1">
                  <c:v>84.32</c:v>
                </c:pt>
                <c:pt idx="2">
                  <c:v>84.58</c:v>
                </c:pt>
                <c:pt idx="3">
                  <c:v>84.84</c:v>
                </c:pt>
                <c:pt idx="4">
                  <c:v>84.86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05E-4347-9A28-6028D9ACF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41152"/>
        <c:axId val="149447424"/>
      </c:lineChart>
      <c:dateAx>
        <c:axId val="149441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447424"/>
        <c:crosses val="autoZero"/>
        <c:auto val="1"/>
        <c:lblOffset val="100"/>
        <c:baseTimeUnit val="years"/>
      </c:dateAx>
      <c:valAx>
        <c:axId val="149447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441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R30" zoomScaleNormal="100" workbookViewId="0">
      <selection activeCell="BL45" sqref="BL45:BZ46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和歌山県　紀の川市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62682</v>
      </c>
      <c r="AM8" s="68"/>
      <c r="AN8" s="68"/>
      <c r="AO8" s="68"/>
      <c r="AP8" s="68"/>
      <c r="AQ8" s="68"/>
      <c r="AR8" s="68"/>
      <c r="AS8" s="68"/>
      <c r="AT8" s="67">
        <f>データ!T6</f>
        <v>228.21</v>
      </c>
      <c r="AU8" s="67"/>
      <c r="AV8" s="67"/>
      <c r="AW8" s="67"/>
      <c r="AX8" s="67"/>
      <c r="AY8" s="67"/>
      <c r="AZ8" s="67"/>
      <c r="BA8" s="67"/>
      <c r="BB8" s="67">
        <f>データ!U6</f>
        <v>274.67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0.7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3900</v>
      </c>
      <c r="AE10" s="68"/>
      <c r="AF10" s="68"/>
      <c r="AG10" s="68"/>
      <c r="AH10" s="68"/>
      <c r="AI10" s="68"/>
      <c r="AJ10" s="68"/>
      <c r="AK10" s="2"/>
      <c r="AL10" s="68">
        <f>データ!V6</f>
        <v>434</v>
      </c>
      <c r="AM10" s="68"/>
      <c r="AN10" s="68"/>
      <c r="AO10" s="68"/>
      <c r="AP10" s="68"/>
      <c r="AQ10" s="68"/>
      <c r="AR10" s="68"/>
      <c r="AS10" s="68"/>
      <c r="AT10" s="67">
        <f>データ!W6</f>
        <v>0.17</v>
      </c>
      <c r="AU10" s="67"/>
      <c r="AV10" s="67"/>
      <c r="AW10" s="67"/>
      <c r="AX10" s="67"/>
      <c r="AY10" s="67"/>
      <c r="AZ10" s="67"/>
      <c r="BA10" s="67"/>
      <c r="BB10" s="67">
        <f>データ!X6</f>
        <v>2552.94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114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113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112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【747.76】</v>
      </c>
      <c r="I86" s="26" t="str">
        <f>データ!CA6</f>
        <v>【59.51】</v>
      </c>
      <c r="J86" s="26" t="str">
        <f>データ!CL6</f>
        <v>【261.46】</v>
      </c>
      <c r="K86" s="26" t="str">
        <f>データ!CW6</f>
        <v>【52.23】</v>
      </c>
      <c r="L86" s="26" t="str">
        <f>データ!DH6</f>
        <v>【85.82】</v>
      </c>
      <c r="M86" s="26" t="s">
        <v>44</v>
      </c>
      <c r="N86" s="26" t="s">
        <v>45</v>
      </c>
      <c r="O86" s="26" t="str">
        <f>データ!EO6</f>
        <v>【0.02】</v>
      </c>
    </row>
  </sheetData>
  <sheetProtection algorithmName="SHA-512" hashValue="KDY2Ol+F+y7T789SsUo8JEw1Yr/mGiRbNgIUcB39UN3M51Jmwuf1PzzXfG4n/83I9YcKF33c0ing5EmjLafgrA==" saltValue="QgquVyNfyUO1IKRPoqNyvA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48</v>
      </c>
      <c r="B3" s="29" t="s">
        <v>49</v>
      </c>
      <c r="C3" s="29" t="s">
        <v>50</v>
      </c>
      <c r="D3" s="29" t="s">
        <v>51</v>
      </c>
      <c r="E3" s="29" t="s">
        <v>52</v>
      </c>
      <c r="F3" s="29" t="s">
        <v>53</v>
      </c>
      <c r="G3" s="29" t="s">
        <v>54</v>
      </c>
      <c r="H3" s="76" t="s">
        <v>55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56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57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58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60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70</v>
      </c>
      <c r="B5" s="31"/>
      <c r="C5" s="31"/>
      <c r="D5" s="31"/>
      <c r="E5" s="31"/>
      <c r="F5" s="31"/>
      <c r="G5" s="31"/>
      <c r="H5" s="32" t="s">
        <v>71</v>
      </c>
      <c r="I5" s="32" t="s">
        <v>72</v>
      </c>
      <c r="J5" s="32" t="s">
        <v>73</v>
      </c>
      <c r="K5" s="32" t="s">
        <v>74</v>
      </c>
      <c r="L5" s="32" t="s">
        <v>75</v>
      </c>
      <c r="M5" s="32" t="s">
        <v>5</v>
      </c>
      <c r="N5" s="32" t="s">
        <v>76</v>
      </c>
      <c r="O5" s="32" t="s">
        <v>77</v>
      </c>
      <c r="P5" s="32" t="s">
        <v>78</v>
      </c>
      <c r="Q5" s="32" t="s">
        <v>79</v>
      </c>
      <c r="R5" s="32" t="s">
        <v>80</v>
      </c>
      <c r="S5" s="32" t="s">
        <v>81</v>
      </c>
      <c r="T5" s="32" t="s">
        <v>82</v>
      </c>
      <c r="U5" s="32" t="s">
        <v>83</v>
      </c>
      <c r="V5" s="32" t="s">
        <v>84</v>
      </c>
      <c r="W5" s="32" t="s">
        <v>85</v>
      </c>
      <c r="X5" s="32" t="s">
        <v>86</v>
      </c>
      <c r="Y5" s="32" t="s">
        <v>87</v>
      </c>
      <c r="Z5" s="32" t="s">
        <v>88</v>
      </c>
      <c r="AA5" s="32" t="s">
        <v>89</v>
      </c>
      <c r="AB5" s="32" t="s">
        <v>90</v>
      </c>
      <c r="AC5" s="32" t="s">
        <v>91</v>
      </c>
      <c r="AD5" s="32" t="s">
        <v>92</v>
      </c>
      <c r="AE5" s="32" t="s">
        <v>93</v>
      </c>
      <c r="AF5" s="32" t="s">
        <v>94</v>
      </c>
      <c r="AG5" s="32" t="s">
        <v>95</v>
      </c>
      <c r="AH5" s="32" t="s">
        <v>96</v>
      </c>
      <c r="AI5" s="32" t="s">
        <v>31</v>
      </c>
      <c r="AJ5" s="32" t="s">
        <v>87</v>
      </c>
      <c r="AK5" s="32" t="s">
        <v>88</v>
      </c>
      <c r="AL5" s="32" t="s">
        <v>89</v>
      </c>
      <c r="AM5" s="32" t="s">
        <v>90</v>
      </c>
      <c r="AN5" s="32" t="s">
        <v>91</v>
      </c>
      <c r="AO5" s="32" t="s">
        <v>92</v>
      </c>
      <c r="AP5" s="32" t="s">
        <v>93</v>
      </c>
      <c r="AQ5" s="32" t="s">
        <v>94</v>
      </c>
      <c r="AR5" s="32" t="s">
        <v>95</v>
      </c>
      <c r="AS5" s="32" t="s">
        <v>96</v>
      </c>
      <c r="AT5" s="32" t="s">
        <v>97</v>
      </c>
      <c r="AU5" s="32" t="s">
        <v>87</v>
      </c>
      <c r="AV5" s="32" t="s">
        <v>88</v>
      </c>
      <c r="AW5" s="32" t="s">
        <v>89</v>
      </c>
      <c r="AX5" s="32" t="s">
        <v>90</v>
      </c>
      <c r="AY5" s="32" t="s">
        <v>91</v>
      </c>
      <c r="AZ5" s="32" t="s">
        <v>92</v>
      </c>
      <c r="BA5" s="32" t="s">
        <v>93</v>
      </c>
      <c r="BB5" s="32" t="s">
        <v>94</v>
      </c>
      <c r="BC5" s="32" t="s">
        <v>95</v>
      </c>
      <c r="BD5" s="32" t="s">
        <v>96</v>
      </c>
      <c r="BE5" s="32" t="s">
        <v>97</v>
      </c>
      <c r="BF5" s="32" t="s">
        <v>87</v>
      </c>
      <c r="BG5" s="32" t="s">
        <v>88</v>
      </c>
      <c r="BH5" s="32" t="s">
        <v>89</v>
      </c>
      <c r="BI5" s="32" t="s">
        <v>90</v>
      </c>
      <c r="BJ5" s="32" t="s">
        <v>91</v>
      </c>
      <c r="BK5" s="32" t="s">
        <v>92</v>
      </c>
      <c r="BL5" s="32" t="s">
        <v>93</v>
      </c>
      <c r="BM5" s="32" t="s">
        <v>94</v>
      </c>
      <c r="BN5" s="32" t="s">
        <v>95</v>
      </c>
      <c r="BO5" s="32" t="s">
        <v>96</v>
      </c>
      <c r="BP5" s="32" t="s">
        <v>97</v>
      </c>
      <c r="BQ5" s="32" t="s">
        <v>87</v>
      </c>
      <c r="BR5" s="32" t="s">
        <v>88</v>
      </c>
      <c r="BS5" s="32" t="s">
        <v>89</v>
      </c>
      <c r="BT5" s="32" t="s">
        <v>90</v>
      </c>
      <c r="BU5" s="32" t="s">
        <v>91</v>
      </c>
      <c r="BV5" s="32" t="s">
        <v>92</v>
      </c>
      <c r="BW5" s="32" t="s">
        <v>93</v>
      </c>
      <c r="BX5" s="32" t="s">
        <v>94</v>
      </c>
      <c r="BY5" s="32" t="s">
        <v>95</v>
      </c>
      <c r="BZ5" s="32" t="s">
        <v>96</v>
      </c>
      <c r="CA5" s="32" t="s">
        <v>97</v>
      </c>
      <c r="CB5" s="32" t="s">
        <v>87</v>
      </c>
      <c r="CC5" s="32" t="s">
        <v>88</v>
      </c>
      <c r="CD5" s="32" t="s">
        <v>89</v>
      </c>
      <c r="CE5" s="32" t="s">
        <v>90</v>
      </c>
      <c r="CF5" s="32" t="s">
        <v>91</v>
      </c>
      <c r="CG5" s="32" t="s">
        <v>92</v>
      </c>
      <c r="CH5" s="32" t="s">
        <v>93</v>
      </c>
      <c r="CI5" s="32" t="s">
        <v>94</v>
      </c>
      <c r="CJ5" s="32" t="s">
        <v>95</v>
      </c>
      <c r="CK5" s="32" t="s">
        <v>96</v>
      </c>
      <c r="CL5" s="32" t="s">
        <v>97</v>
      </c>
      <c r="CM5" s="32" t="s">
        <v>87</v>
      </c>
      <c r="CN5" s="32" t="s">
        <v>88</v>
      </c>
      <c r="CO5" s="32" t="s">
        <v>89</v>
      </c>
      <c r="CP5" s="32" t="s">
        <v>90</v>
      </c>
      <c r="CQ5" s="32" t="s">
        <v>91</v>
      </c>
      <c r="CR5" s="32" t="s">
        <v>92</v>
      </c>
      <c r="CS5" s="32" t="s">
        <v>93</v>
      </c>
      <c r="CT5" s="32" t="s">
        <v>94</v>
      </c>
      <c r="CU5" s="32" t="s">
        <v>95</v>
      </c>
      <c r="CV5" s="32" t="s">
        <v>96</v>
      </c>
      <c r="CW5" s="32" t="s">
        <v>97</v>
      </c>
      <c r="CX5" s="32" t="s">
        <v>87</v>
      </c>
      <c r="CY5" s="32" t="s">
        <v>88</v>
      </c>
      <c r="CZ5" s="32" t="s">
        <v>89</v>
      </c>
      <c r="DA5" s="32" t="s">
        <v>90</v>
      </c>
      <c r="DB5" s="32" t="s">
        <v>91</v>
      </c>
      <c r="DC5" s="32" t="s">
        <v>92</v>
      </c>
      <c r="DD5" s="32" t="s">
        <v>93</v>
      </c>
      <c r="DE5" s="32" t="s">
        <v>94</v>
      </c>
      <c r="DF5" s="32" t="s">
        <v>95</v>
      </c>
      <c r="DG5" s="32" t="s">
        <v>96</v>
      </c>
      <c r="DH5" s="32" t="s">
        <v>97</v>
      </c>
      <c r="DI5" s="32" t="s">
        <v>87</v>
      </c>
      <c r="DJ5" s="32" t="s">
        <v>88</v>
      </c>
      <c r="DK5" s="32" t="s">
        <v>89</v>
      </c>
      <c r="DL5" s="32" t="s">
        <v>90</v>
      </c>
      <c r="DM5" s="32" t="s">
        <v>91</v>
      </c>
      <c r="DN5" s="32" t="s">
        <v>92</v>
      </c>
      <c r="DO5" s="32" t="s">
        <v>93</v>
      </c>
      <c r="DP5" s="32" t="s">
        <v>94</v>
      </c>
      <c r="DQ5" s="32" t="s">
        <v>95</v>
      </c>
      <c r="DR5" s="32" t="s">
        <v>96</v>
      </c>
      <c r="DS5" s="32" t="s">
        <v>97</v>
      </c>
      <c r="DT5" s="32" t="s">
        <v>87</v>
      </c>
      <c r="DU5" s="32" t="s">
        <v>88</v>
      </c>
      <c r="DV5" s="32" t="s">
        <v>89</v>
      </c>
      <c r="DW5" s="32" t="s">
        <v>90</v>
      </c>
      <c r="DX5" s="32" t="s">
        <v>91</v>
      </c>
      <c r="DY5" s="32" t="s">
        <v>92</v>
      </c>
      <c r="DZ5" s="32" t="s">
        <v>93</v>
      </c>
      <c r="EA5" s="32" t="s">
        <v>94</v>
      </c>
      <c r="EB5" s="32" t="s">
        <v>95</v>
      </c>
      <c r="EC5" s="32" t="s">
        <v>96</v>
      </c>
      <c r="ED5" s="32" t="s">
        <v>97</v>
      </c>
      <c r="EE5" s="32" t="s">
        <v>87</v>
      </c>
      <c r="EF5" s="32" t="s">
        <v>88</v>
      </c>
      <c r="EG5" s="32" t="s">
        <v>89</v>
      </c>
      <c r="EH5" s="32" t="s">
        <v>90</v>
      </c>
      <c r="EI5" s="32" t="s">
        <v>91</v>
      </c>
      <c r="EJ5" s="32" t="s">
        <v>92</v>
      </c>
      <c r="EK5" s="32" t="s">
        <v>93</v>
      </c>
      <c r="EL5" s="32" t="s">
        <v>94</v>
      </c>
      <c r="EM5" s="32" t="s">
        <v>95</v>
      </c>
      <c r="EN5" s="32" t="s">
        <v>96</v>
      </c>
      <c r="EO5" s="32" t="s">
        <v>97</v>
      </c>
    </row>
    <row r="6" spans="1:145" s="36" customFormat="1" x14ac:dyDescent="0.15">
      <c r="A6" s="28" t="s">
        <v>98</v>
      </c>
      <c r="B6" s="33">
        <f>B7</f>
        <v>2018</v>
      </c>
      <c r="C6" s="33">
        <f t="shared" ref="C6:X6" si="3">C7</f>
        <v>302082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和歌山県　紀の川市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0.7</v>
      </c>
      <c r="Q6" s="34">
        <f t="shared" si="3"/>
        <v>100</v>
      </c>
      <c r="R6" s="34">
        <f t="shared" si="3"/>
        <v>3900</v>
      </c>
      <c r="S6" s="34">
        <f t="shared" si="3"/>
        <v>62682</v>
      </c>
      <c r="T6" s="34">
        <f t="shared" si="3"/>
        <v>228.21</v>
      </c>
      <c r="U6" s="34">
        <f t="shared" si="3"/>
        <v>274.67</v>
      </c>
      <c r="V6" s="34">
        <f t="shared" si="3"/>
        <v>434</v>
      </c>
      <c r="W6" s="34">
        <f t="shared" si="3"/>
        <v>0.17</v>
      </c>
      <c r="X6" s="34">
        <f t="shared" si="3"/>
        <v>2552.94</v>
      </c>
      <c r="Y6" s="35">
        <f>IF(Y7="",NA(),Y7)</f>
        <v>98.33</v>
      </c>
      <c r="Z6" s="35">
        <f t="shared" ref="Z6:AH6" si="4">IF(Z7="",NA(),Z7)</f>
        <v>102.54</v>
      </c>
      <c r="AA6" s="35">
        <f t="shared" si="4"/>
        <v>95.96</v>
      </c>
      <c r="AB6" s="35">
        <f t="shared" si="4"/>
        <v>91.22</v>
      </c>
      <c r="AC6" s="35">
        <f t="shared" si="4"/>
        <v>98.82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1044.8</v>
      </c>
      <c r="BL6" s="35">
        <f t="shared" si="7"/>
        <v>1081.8</v>
      </c>
      <c r="BM6" s="35">
        <f t="shared" si="7"/>
        <v>974.93</v>
      </c>
      <c r="BN6" s="35">
        <f t="shared" si="7"/>
        <v>855.8</v>
      </c>
      <c r="BO6" s="35">
        <f t="shared" si="7"/>
        <v>789.46</v>
      </c>
      <c r="BP6" s="34" t="str">
        <f>IF(BP7="","",IF(BP7="-","【-】","【"&amp;SUBSTITUTE(TEXT(BP7,"#,##0.00"),"-","△")&amp;"】"))</f>
        <v>【747.76】</v>
      </c>
      <c r="BQ6" s="35">
        <f>IF(BQ7="",NA(),BQ7)</f>
        <v>41.42</v>
      </c>
      <c r="BR6" s="35">
        <f t="shared" ref="BR6:BZ6" si="8">IF(BR7="",NA(),BR7)</f>
        <v>54.99</v>
      </c>
      <c r="BS6" s="35">
        <f t="shared" si="8"/>
        <v>77.63</v>
      </c>
      <c r="BT6" s="35">
        <f t="shared" si="8"/>
        <v>34.11</v>
      </c>
      <c r="BU6" s="35">
        <f t="shared" si="8"/>
        <v>55.16</v>
      </c>
      <c r="BV6" s="35">
        <f t="shared" si="8"/>
        <v>50.82</v>
      </c>
      <c r="BW6" s="35">
        <f t="shared" si="8"/>
        <v>52.19</v>
      </c>
      <c r="BX6" s="35">
        <f t="shared" si="8"/>
        <v>55.32</v>
      </c>
      <c r="BY6" s="35">
        <f t="shared" si="8"/>
        <v>59.8</v>
      </c>
      <c r="BZ6" s="35">
        <f t="shared" si="8"/>
        <v>57.77</v>
      </c>
      <c r="CA6" s="34" t="str">
        <f>IF(CA7="","",IF(CA7="-","【-】","【"&amp;SUBSTITUTE(TEXT(CA7,"#,##0.00"),"-","△")&amp;"】"))</f>
        <v>【59.51】</v>
      </c>
      <c r="CB6" s="35">
        <f>IF(CB7="",NA(),CB7)</f>
        <v>410.71</v>
      </c>
      <c r="CC6" s="35">
        <f t="shared" ref="CC6:CK6" si="9">IF(CC7="",NA(),CC7)</f>
        <v>289.39999999999998</v>
      </c>
      <c r="CD6" s="35">
        <f t="shared" si="9"/>
        <v>226.06</v>
      </c>
      <c r="CE6" s="35">
        <f t="shared" si="9"/>
        <v>509.29</v>
      </c>
      <c r="CF6" s="35">
        <f t="shared" si="9"/>
        <v>324.20999999999998</v>
      </c>
      <c r="CG6" s="35">
        <f t="shared" si="9"/>
        <v>300.52</v>
      </c>
      <c r="CH6" s="35">
        <f t="shared" si="9"/>
        <v>296.14</v>
      </c>
      <c r="CI6" s="35">
        <f t="shared" si="9"/>
        <v>283.17</v>
      </c>
      <c r="CJ6" s="35">
        <f t="shared" si="9"/>
        <v>263.76</v>
      </c>
      <c r="CK6" s="35">
        <f t="shared" si="9"/>
        <v>274.35000000000002</v>
      </c>
      <c r="CL6" s="34" t="str">
        <f>IF(CL7="","",IF(CL7="-","【-】","【"&amp;SUBSTITUTE(TEXT(CL7,"#,##0.00"),"-","△")&amp;"】"))</f>
        <v>【261.46】</v>
      </c>
      <c r="CM6" s="35">
        <f>IF(CM7="",NA(),CM7)</f>
        <v>61.42</v>
      </c>
      <c r="CN6" s="35">
        <f t="shared" ref="CN6:CV6" si="10">IF(CN7="",NA(),CN7)</f>
        <v>65.48</v>
      </c>
      <c r="CO6" s="35">
        <f t="shared" si="10"/>
        <v>59.39</v>
      </c>
      <c r="CP6" s="35">
        <f t="shared" si="10"/>
        <v>59.9</v>
      </c>
      <c r="CQ6" s="35">
        <f t="shared" si="10"/>
        <v>57.87</v>
      </c>
      <c r="CR6" s="35">
        <f t="shared" si="10"/>
        <v>53.24</v>
      </c>
      <c r="CS6" s="35">
        <f t="shared" si="10"/>
        <v>52.31</v>
      </c>
      <c r="CT6" s="35">
        <f t="shared" si="10"/>
        <v>60.65</v>
      </c>
      <c r="CU6" s="35">
        <f t="shared" si="10"/>
        <v>51.75</v>
      </c>
      <c r="CV6" s="35">
        <f t="shared" si="10"/>
        <v>50.68</v>
      </c>
      <c r="CW6" s="34" t="str">
        <f>IF(CW7="","",IF(CW7="-","【-】","【"&amp;SUBSTITUTE(TEXT(CW7,"#,##0.00"),"-","△")&amp;"】"))</f>
        <v>【52.23】</v>
      </c>
      <c r="CX6" s="35">
        <f>IF(CX7="",NA(),CX7)</f>
        <v>87.5</v>
      </c>
      <c r="CY6" s="35">
        <f t="shared" ref="CY6:DG6" si="11">IF(CY7="",NA(),CY7)</f>
        <v>87.9</v>
      </c>
      <c r="CZ6" s="35">
        <f t="shared" si="11"/>
        <v>88.7</v>
      </c>
      <c r="DA6" s="35">
        <f t="shared" si="11"/>
        <v>88.6</v>
      </c>
      <c r="DB6" s="35">
        <f t="shared" si="11"/>
        <v>88.25</v>
      </c>
      <c r="DC6" s="35">
        <f t="shared" si="11"/>
        <v>84.07</v>
      </c>
      <c r="DD6" s="35">
        <f t="shared" si="11"/>
        <v>84.32</v>
      </c>
      <c r="DE6" s="35">
        <f t="shared" si="11"/>
        <v>84.58</v>
      </c>
      <c r="DF6" s="35">
        <f t="shared" si="11"/>
        <v>84.84</v>
      </c>
      <c r="DG6" s="35">
        <f t="shared" si="11"/>
        <v>84.86</v>
      </c>
      <c r="DH6" s="34" t="str">
        <f>IF(DH7="","",IF(DH7="-","【-】","【"&amp;SUBSTITUTE(TEXT(DH7,"#,##0.00"),"-","△")&amp;"】"))</f>
        <v>【85.82】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0.02</v>
      </c>
      <c r="EK6" s="35">
        <f t="shared" si="14"/>
        <v>0.01</v>
      </c>
      <c r="EL6" s="35">
        <f t="shared" si="14"/>
        <v>2.0499999999999998</v>
      </c>
      <c r="EM6" s="35">
        <f t="shared" si="14"/>
        <v>0.01</v>
      </c>
      <c r="EN6" s="35">
        <f t="shared" si="14"/>
        <v>0.01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2018</v>
      </c>
      <c r="C7" s="37">
        <v>302082</v>
      </c>
      <c r="D7" s="37">
        <v>47</v>
      </c>
      <c r="E7" s="37">
        <v>17</v>
      </c>
      <c r="F7" s="37">
        <v>5</v>
      </c>
      <c r="G7" s="37">
        <v>0</v>
      </c>
      <c r="H7" s="37" t="s">
        <v>99</v>
      </c>
      <c r="I7" s="37" t="s">
        <v>100</v>
      </c>
      <c r="J7" s="37" t="s">
        <v>101</v>
      </c>
      <c r="K7" s="37" t="s">
        <v>102</v>
      </c>
      <c r="L7" s="37" t="s">
        <v>103</v>
      </c>
      <c r="M7" s="37" t="s">
        <v>104</v>
      </c>
      <c r="N7" s="38" t="s">
        <v>105</v>
      </c>
      <c r="O7" s="38" t="s">
        <v>106</v>
      </c>
      <c r="P7" s="38">
        <v>0.7</v>
      </c>
      <c r="Q7" s="38">
        <v>100</v>
      </c>
      <c r="R7" s="38">
        <v>3900</v>
      </c>
      <c r="S7" s="38">
        <v>62682</v>
      </c>
      <c r="T7" s="38">
        <v>228.21</v>
      </c>
      <c r="U7" s="38">
        <v>274.67</v>
      </c>
      <c r="V7" s="38">
        <v>434</v>
      </c>
      <c r="W7" s="38">
        <v>0.17</v>
      </c>
      <c r="X7" s="38">
        <v>2552.94</v>
      </c>
      <c r="Y7" s="38">
        <v>98.33</v>
      </c>
      <c r="Z7" s="38">
        <v>102.54</v>
      </c>
      <c r="AA7" s="38">
        <v>95.96</v>
      </c>
      <c r="AB7" s="38">
        <v>91.22</v>
      </c>
      <c r="AC7" s="38">
        <v>98.82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1044.8</v>
      </c>
      <c r="BL7" s="38">
        <v>1081.8</v>
      </c>
      <c r="BM7" s="38">
        <v>974.93</v>
      </c>
      <c r="BN7" s="38">
        <v>855.8</v>
      </c>
      <c r="BO7" s="38">
        <v>789.46</v>
      </c>
      <c r="BP7" s="38">
        <v>747.76</v>
      </c>
      <c r="BQ7" s="38">
        <v>41.42</v>
      </c>
      <c r="BR7" s="38">
        <v>54.99</v>
      </c>
      <c r="BS7" s="38">
        <v>77.63</v>
      </c>
      <c r="BT7" s="38">
        <v>34.11</v>
      </c>
      <c r="BU7" s="38">
        <v>55.16</v>
      </c>
      <c r="BV7" s="38">
        <v>50.82</v>
      </c>
      <c r="BW7" s="38">
        <v>52.19</v>
      </c>
      <c r="BX7" s="38">
        <v>55.32</v>
      </c>
      <c r="BY7" s="38">
        <v>59.8</v>
      </c>
      <c r="BZ7" s="38">
        <v>57.77</v>
      </c>
      <c r="CA7" s="38">
        <v>59.51</v>
      </c>
      <c r="CB7" s="38">
        <v>410.71</v>
      </c>
      <c r="CC7" s="38">
        <v>289.39999999999998</v>
      </c>
      <c r="CD7" s="38">
        <v>226.06</v>
      </c>
      <c r="CE7" s="38">
        <v>509.29</v>
      </c>
      <c r="CF7" s="38">
        <v>324.20999999999998</v>
      </c>
      <c r="CG7" s="38">
        <v>300.52</v>
      </c>
      <c r="CH7" s="38">
        <v>296.14</v>
      </c>
      <c r="CI7" s="38">
        <v>283.17</v>
      </c>
      <c r="CJ7" s="38">
        <v>263.76</v>
      </c>
      <c r="CK7" s="38">
        <v>274.35000000000002</v>
      </c>
      <c r="CL7" s="38">
        <v>261.45999999999998</v>
      </c>
      <c r="CM7" s="38">
        <v>61.42</v>
      </c>
      <c r="CN7" s="38">
        <v>65.48</v>
      </c>
      <c r="CO7" s="38">
        <v>59.39</v>
      </c>
      <c r="CP7" s="38">
        <v>59.9</v>
      </c>
      <c r="CQ7" s="38">
        <v>57.87</v>
      </c>
      <c r="CR7" s="38">
        <v>53.24</v>
      </c>
      <c r="CS7" s="38">
        <v>52.31</v>
      </c>
      <c r="CT7" s="38">
        <v>60.65</v>
      </c>
      <c r="CU7" s="38">
        <v>51.75</v>
      </c>
      <c r="CV7" s="38">
        <v>50.68</v>
      </c>
      <c r="CW7" s="38">
        <v>52.23</v>
      </c>
      <c r="CX7" s="38">
        <v>87.5</v>
      </c>
      <c r="CY7" s="38">
        <v>87.9</v>
      </c>
      <c r="CZ7" s="38">
        <v>88.7</v>
      </c>
      <c r="DA7" s="38">
        <v>88.6</v>
      </c>
      <c r="DB7" s="38">
        <v>88.25</v>
      </c>
      <c r="DC7" s="38">
        <v>84.07</v>
      </c>
      <c r="DD7" s="38">
        <v>84.32</v>
      </c>
      <c r="DE7" s="38">
        <v>84.58</v>
      </c>
      <c r="DF7" s="38">
        <v>84.84</v>
      </c>
      <c r="DG7" s="38">
        <v>84.86</v>
      </c>
      <c r="DH7" s="38">
        <v>85.82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0.02</v>
      </c>
      <c r="EK7" s="38">
        <v>0.01</v>
      </c>
      <c r="EL7" s="38">
        <v>2.0499999999999998</v>
      </c>
      <c r="EM7" s="38">
        <v>0.01</v>
      </c>
      <c r="EN7" s="38">
        <v>0.01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107</v>
      </c>
      <c r="C9" s="40" t="s">
        <v>108</v>
      </c>
      <c r="D9" s="40" t="s">
        <v>109</v>
      </c>
      <c r="E9" s="40" t="s">
        <v>110</v>
      </c>
      <c r="F9" s="40" t="s">
        <v>111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49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財務課　田　雅義</cp:lastModifiedBy>
  <cp:lastPrinted>2020-02-06T03:43:18Z</cp:lastPrinted>
  <dcterms:created xsi:type="dcterms:W3CDTF">2019-12-05T05:21:18Z</dcterms:created>
  <dcterms:modified xsi:type="dcterms:W3CDTF">2020-02-06T03:43:19Z</dcterms:modified>
  <cp:category/>
</cp:coreProperties>
</file>