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lv8pr1gKMTnaVmYpWKV6mAB+dHUiJSROopBPyaCBF069xwt6RSfOrreoZmWyz313QtEphwPZgJWHlU0qNpR1Q==" workbookSaltValue="KMfgmCSlZ5EMdrAt4dXbS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<sst xmlns="http://schemas.openxmlformats.org/spreadsheetml/2006/main" count="220" uniqueCount="108">
  <si>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</si>
  <si>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</si>
  <si>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</si>
  <si>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</si>
  <si>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</si>
  <si>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</si>
  <si>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</si>
  <si>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</si>
  <si>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</si>
  <si>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</si>
  <si>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</si>
  <si>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</si>
  <si>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</si>
  <si>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</si>
  <si>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</si>
  <si>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</si>
  <si>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</si>
  <si>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</si>
  <si>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</si>
  <si>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</si>
  <si>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</si>
  <si>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</si>
  <si>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</si>
  <si>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</si>
  <si>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</si>
  <si>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</si>
  <si>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</si>
  <si>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</si>
  <si>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</si>
  <si>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</si>
  <si>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</si>
  <si>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</si>
  <si>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</si>
  <si>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</si>
  <si>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</si>
  <si>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</si>
  <si>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</si>
  <si>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</si>
  <si>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</si>
  <si>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</si>
  <si>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</si>
  <si>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</si>
  <si>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</si>
  <si>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</si>
  <si>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</si>
  <si>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</si>
  <si>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</si>
  <si>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</si>
  <si>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</si>
  <si>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</si>
  <si>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</si>
  <si>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</si>
  <si>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</si>
  <si>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</si>
  <si>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</si>
  <si>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</si>
  <si>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</si>
  <si>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</si>
  <si>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</si>
  <si>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</si>
  <si>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</si>
  <si>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</si>
  <si>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</si>
  <si>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</si>
  <si>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</si>
  <si>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</si>
  <si>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</si>
  <si>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</si>
  <si>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</si>
  <si>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</si>
  <si>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</si>
  <si>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</si>
  <si>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</si>
  <si>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</si>
  <si>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</si>
  <si>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</si>
  <si>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</si>
  <si>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</si>
  <si>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</si>
  <si>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</si>
  <si>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</si>
  <si>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</si>
  <si>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</si>
  <si>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</si>
  <si>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</si>
  <si>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</si>
  <si>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</si>
  <si>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</si>
  <si>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</si>
  <si>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</si>
  <si>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</si>
  <si>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</si>
  <si>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</si>
  <si>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新宮市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</si>
  <si>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</si>
  <si>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</si>
  <si>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</si>
  <si>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</si>
  <si>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</si>
  <si>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</si>
  <si>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</si>
  <si>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</si>
  <si>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</si>
  <si>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</si>
  <si>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</si>
  <si>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本市の上水道は昭和7年に通水しており、施設の老朽化が進行しているのが現状である。市の人口減少等により使用水量及び給水収益が減少しており、年々経営が厳しくなっている状況にある。
　経営の健全性・効率性については、「企業債残高対給水収益比率」が平均値を上回っており、今後も起債の抑制に努める必要がある。
　老朽化の状況については、各指標とも施設の老朽化が進行していることが明示されており、今後も施設更新等に取り組む必要がある。それと同時に、施設更新等を検討した場合、財源の確保が必要であることから、適正な料金設定について、引き続き検討を行い、今後は施設老朽化対策をはじめ、投資のあり方や施設更新の優先順位について、更なる検討が必要である。
</t>
    <rPh sb="1" eb="2">
      <t>ホン</t>
    </rPh>
    <rPh sb="2" eb="3">
      <t>シ</t>
    </rPh>
    <rPh sb="4" eb="6">
      <t>ジョウスイ</t>
    </rPh>
    <rPh sb="6" eb="7">
      <t>ドウ</t>
    </rPh>
    <rPh sb="8" eb="10">
      <t>ショウワ</t>
    </rPh>
    <rPh sb="11" eb="12">
      <t>ネン</t>
    </rPh>
    <rPh sb="13" eb="15">
      <t>ツウスイ</t>
    </rPh>
    <rPh sb="20" eb="22">
      <t>シセツ</t>
    </rPh>
    <rPh sb="23" eb="25">
      <t>ロウキュウ</t>
    </rPh>
    <rPh sb="25" eb="26">
      <t>カ</t>
    </rPh>
    <rPh sb="27" eb="29">
      <t>シンコウ</t>
    </rPh>
    <rPh sb="35" eb="37">
      <t>ゲンジョウ</t>
    </rPh>
    <rPh sb="41" eb="42">
      <t>シ</t>
    </rPh>
    <rPh sb="43" eb="45">
      <t>ジンコウ</t>
    </rPh>
    <rPh sb="45" eb="47">
      <t>ゲンショウ</t>
    </rPh>
    <rPh sb="47" eb="48">
      <t>トウ</t>
    </rPh>
    <rPh sb="51" eb="53">
      <t>シヨウ</t>
    </rPh>
    <rPh sb="53" eb="55">
      <t>スイリョウ</t>
    </rPh>
    <rPh sb="55" eb="56">
      <t>オヨ</t>
    </rPh>
    <rPh sb="57" eb="59">
      <t>キュウスイ</t>
    </rPh>
    <rPh sb="59" eb="61">
      <t>シュウエキ</t>
    </rPh>
    <rPh sb="62" eb="64">
      <t>ゲンショウ</t>
    </rPh>
    <rPh sb="69" eb="71">
      <t>ネンネン</t>
    </rPh>
    <rPh sb="71" eb="73">
      <t>ケイエイ</t>
    </rPh>
    <rPh sb="74" eb="75">
      <t>キビ</t>
    </rPh>
    <rPh sb="82" eb="84">
      <t>ジョウキョウ</t>
    </rPh>
    <rPh sb="90" eb="92">
      <t>ケイエイ</t>
    </rPh>
    <rPh sb="93" eb="96">
      <t>ケンゼンセイ</t>
    </rPh>
    <rPh sb="97" eb="100">
      <t>コウリツセイ</t>
    </rPh>
    <rPh sb="107" eb="109">
      <t>キギョウ</t>
    </rPh>
    <rPh sb="109" eb="110">
      <t>サイ</t>
    </rPh>
    <rPh sb="110" eb="112">
      <t>ザンダカ</t>
    </rPh>
    <rPh sb="112" eb="113">
      <t>タイ</t>
    </rPh>
    <rPh sb="113" eb="115">
      <t>キュウスイ</t>
    </rPh>
    <rPh sb="115" eb="117">
      <t>シュウエキ</t>
    </rPh>
    <rPh sb="117" eb="119">
      <t>ヒリツ</t>
    </rPh>
    <rPh sb="121" eb="124">
      <t>ヘイキンチ</t>
    </rPh>
    <rPh sb="125" eb="127">
      <t>ウワマワ</t>
    </rPh>
    <rPh sb="132" eb="134">
      <t>コンゴ</t>
    </rPh>
    <rPh sb="135" eb="137">
      <t>キサイ</t>
    </rPh>
    <rPh sb="138" eb="140">
      <t>ヨクセイ</t>
    </rPh>
    <rPh sb="141" eb="142">
      <t>ツト</t>
    </rPh>
    <rPh sb="144" eb="146">
      <t>ヒツヨウ</t>
    </rPh>
    <rPh sb="152" eb="155">
      <t>ロウキュウカ</t>
    </rPh>
    <rPh sb="156" eb="158">
      <t>ジョウキョウ</t>
    </rPh>
    <rPh sb="164" eb="167">
      <t>カクシヒョウ</t>
    </rPh>
    <rPh sb="169" eb="171">
      <t>シセツ</t>
    </rPh>
    <rPh sb="172" eb="175">
      <t>ロウキュウカ</t>
    </rPh>
    <rPh sb="176" eb="178">
      <t>シンコウ</t>
    </rPh>
    <rPh sb="185" eb="187">
      <t>メイジ</t>
    </rPh>
    <rPh sb="193" eb="195">
      <t>コンゴ</t>
    </rPh>
    <rPh sb="196" eb="198">
      <t>シセツ</t>
    </rPh>
    <rPh sb="198" eb="200">
      <t>コウシン</t>
    </rPh>
    <rPh sb="200" eb="201">
      <t>トウ</t>
    </rPh>
    <rPh sb="202" eb="203">
      <t>ト</t>
    </rPh>
    <rPh sb="204" eb="205">
      <t>ク</t>
    </rPh>
    <rPh sb="206" eb="208">
      <t>ヒツヨウ</t>
    </rPh>
    <rPh sb="215" eb="217">
      <t>ドウジ</t>
    </rPh>
    <rPh sb="219" eb="221">
      <t>シセツ</t>
    </rPh>
    <rPh sb="260" eb="261">
      <t>ヒ</t>
    </rPh>
    <rPh sb="262" eb="263">
      <t>ツヅ</t>
    </rPh>
    <rPh sb="264" eb="266">
      <t>ケントウ</t>
    </rPh>
    <rPh sb="267" eb="268">
      <t>オコナ</t>
    </rPh>
    <rPh sb="292" eb="294">
      <t>シセツ</t>
    </rPh>
    <rPh sb="294" eb="296">
      <t>コウシン</t>
    </rPh>
    <rPh sb="297" eb="299">
      <t>ユウセン</t>
    </rPh>
    <rPh sb="299" eb="301">
      <t>ジュンイ</t>
    </rPh>
    <rPh sb="306" eb="307">
      <t>サラ</t>
    </rPh>
    <phoneticPr fontId="4"/>
  </si>
  <si>
    <t>①経常収支比率は100％を超えていることから健全経営となっており、費用に見合った収益が確保されている。
②累積欠損比率は０％であり、累積欠損金の発生はなく経営は健全と言えるが、将来的に健全性を維持するためには、料金改定等を検討する必要がある。
③流動比率は今年度も増加し、毎年200％以上を確保しており、現状では特に問題はない。
④企業債残高対給水収益比率は減少傾向にあるものの、平均値を大きく上回っており、料金収入に対し企業債残高が多いことを示している。現状の料金水準では今後も企業債に依存せざるを得ない状況にあり、適正な料金設定についての検討が必要である。
⑤料金回収率は100％を超え、給水にかかる費用が給水収益で賄えており、平均値も上回っていることから、特に問題はない。
⑥給水原価は平均値と比べ安価ではあるが、年々増加傾向にあり、更なる経費削減等に取り組む必要がある。
⑦施設利用率は平均値と比べ、低い数値となっているため、施設更新時に適正な施設規模を検討する必要がある。
⑧有収率は平成28年度から減少している。有収率の向上は経営の安定化につながることから、今後も漏水調査等の施策を強化する必要がある。</t>
    <rPh sb="33" eb="35">
      <t>ヒヨウ</t>
    </rPh>
    <rPh sb="36" eb="38">
      <t>ミア</t>
    </rPh>
    <rPh sb="40" eb="42">
      <t>シュウエキ</t>
    </rPh>
    <rPh sb="43" eb="45">
      <t>カクホ</t>
    </rPh>
    <rPh sb="53" eb="55">
      <t>ルイセキ</t>
    </rPh>
    <rPh sb="55" eb="57">
      <t>ケッソン</t>
    </rPh>
    <rPh sb="57" eb="59">
      <t>ヒリツ</t>
    </rPh>
    <rPh sb="77" eb="79">
      <t>ケイエイ</t>
    </rPh>
    <rPh sb="80" eb="82">
      <t>ケンゼン</t>
    </rPh>
    <rPh sb="83" eb="84">
      <t>イ</t>
    </rPh>
    <rPh sb="88" eb="91">
      <t>ショウライテキ</t>
    </rPh>
    <rPh sb="92" eb="95">
      <t>ケンゼンセイ</t>
    </rPh>
    <rPh sb="96" eb="98">
      <t>イジ</t>
    </rPh>
    <rPh sb="105" eb="107">
      <t>リョウキン</t>
    </rPh>
    <rPh sb="107" eb="109">
      <t>カイテイ</t>
    </rPh>
    <rPh sb="109" eb="110">
      <t>トウ</t>
    </rPh>
    <rPh sb="111" eb="113">
      <t>ケントウ</t>
    </rPh>
    <rPh sb="115" eb="117">
      <t>ヒツヨウ</t>
    </rPh>
    <rPh sb="128" eb="131">
      <t>コンネンド</t>
    </rPh>
    <rPh sb="132" eb="134">
      <t>ゾウカ</t>
    </rPh>
    <rPh sb="136" eb="138">
      <t>マイトシ</t>
    </rPh>
    <rPh sb="142" eb="144">
      <t>イジョウ</t>
    </rPh>
    <rPh sb="179" eb="181">
      <t>ゲンショウ</t>
    </rPh>
    <rPh sb="181" eb="183">
      <t>ケイコウ</t>
    </rPh>
    <rPh sb="316" eb="319">
      <t>ヘイキンチ</t>
    </rPh>
    <rPh sb="320" eb="322">
      <t>ウワマワ</t>
    </rPh>
    <rPh sb="331" eb="332">
      <t>トク</t>
    </rPh>
    <rPh sb="360" eb="362">
      <t>ネンネン</t>
    </rPh>
    <rPh sb="377" eb="378">
      <t>トウ</t>
    </rPh>
    <rPh sb="379" eb="380">
      <t>ト</t>
    </rPh>
    <rPh sb="381" eb="382">
      <t>ク</t>
    </rPh>
    <rPh sb="447" eb="449">
      <t>ヘイセイ</t>
    </rPh>
    <rPh sb="451" eb="453">
      <t>ネンド</t>
    </rPh>
    <rPh sb="455" eb="457">
      <t>ゲンショウ</t>
    </rPh>
    <rPh sb="462" eb="464">
      <t>ユウシュウ</t>
    </rPh>
    <rPh sb="464" eb="465">
      <t>リツ</t>
    </rPh>
    <rPh sb="466" eb="468">
      <t>コウジョウ</t>
    </rPh>
    <rPh sb="469" eb="471">
      <t>ケイエイ</t>
    </rPh>
    <rPh sb="472" eb="475">
      <t>アンテイカ</t>
    </rPh>
    <rPh sb="497" eb="499">
      <t>キョウカ</t>
    </rPh>
    <phoneticPr fontId="4"/>
  </si>
  <si>
    <t>①有形固定資産減価償却率は年々上昇傾向にあるため、更新が必要な施設が増加しつつあると判断される。平均値よりも低い水準にあるが、施設更新時の財源確保を検討する必要がある。
②管路経年化率は平均値を大きく上回っており、法定耐用年数を経過した管路を多く保有し、管路更新の必要性があることが判断される。今後も計画的で効率的な管路更新に取り組む必要がある。
③管路更新率は平均値を大きく下回っており、管路経年化率の状況からも判断されるとおり、今後も更なる経年管の更新に取り組む必要がある。</t>
    <rPh sb="13" eb="15">
      <t>ネンネン</t>
    </rPh>
    <rPh sb="28" eb="30">
      <t>ヒツヨウ</t>
    </rPh>
    <rPh sb="48" eb="51">
      <t>ヘイキンチ</t>
    </rPh>
    <rPh sb="54" eb="55">
      <t>ヒク</t>
    </rPh>
    <rPh sb="56" eb="58">
      <t>スイジュン</t>
    </rPh>
    <rPh sb="63" eb="65">
      <t>シセツ</t>
    </rPh>
    <rPh sb="65" eb="67">
      <t>コウシン</t>
    </rPh>
    <rPh sb="67" eb="68">
      <t>ジ</t>
    </rPh>
    <rPh sb="69" eb="71">
      <t>ザイゲン</t>
    </rPh>
    <rPh sb="71" eb="73">
      <t>カクホ</t>
    </rPh>
    <rPh sb="74" eb="76">
      <t>ケントウ</t>
    </rPh>
    <rPh sb="78" eb="80">
      <t>ヒツヨウ</t>
    </rPh>
    <rPh sb="147" eb="149">
      <t>コンゴ</t>
    </rPh>
    <rPh sb="150" eb="153">
      <t>ケイカクテキ</t>
    </rPh>
    <rPh sb="154" eb="157">
      <t>コウリツテキ</t>
    </rPh>
    <rPh sb="158" eb="160">
      <t>カンロ</t>
    </rPh>
    <rPh sb="160" eb="162">
      <t>コウシン</t>
    </rPh>
    <rPh sb="163" eb="164">
      <t>ト</t>
    </rPh>
    <rPh sb="165" eb="166">
      <t>ク</t>
    </rPh>
    <rPh sb="167" eb="169">
      <t>ヒツヨウ</t>
    </rPh>
    <rPh sb="216" eb="218">
      <t>コンゴ</t>
    </rPh>
    <rPh sb="219" eb="220">
      <t>サラ</t>
    </rPh>
    <rPh sb="229" eb="230">
      <t>ト</t>
    </rPh>
    <rPh sb="231" eb="23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</si>
</sst>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0.05</c:v>
                </c:pt>
                <c:pt idx="1">
                  <c:v>0.31</c:v>
                </c:pt>
                <c:pt idx="2">
                  <c:v>0.25</c:v>
                </c:pt>
                <c:pt idx="3">
                  <c:v>0.22</c:v>
                </c:pt>
                <c:pt idx="4">
                  <c:v>0.41</c:v>
                </c:pt>
              </c:numCache>
            </c:numRef>
          </c:val>
          <c:extLst xmlns:c16r2="http://schemas.microsoft.com/office/drawing/2015/06/chart">
            <c:ext xmlns:c16="http://schemas.microsoft.com/office/drawing/2014/chart" uri="{C3380CC4-5D6E-409C-BE32-E72D297353CC}">
              <c16:uniqueId val="{00000000-C856-450D-8500-5F827133F080}"/>
            </c:ext>
          </c:extLst>
        </c:ser>
        <c:dLbls>
          <c:showLegendKey val="0"/>
          <c:showVal val="0"/>
          <c:showCatName val="0"/>
          <c:showSerName val="0"/>
          <c:showPercent val="0"/>
          <c:showBubbleSize val="0"/>
        </c:dLbls>
        <c:gapWidth val="150"/>
        <c:axId val="33770112"/>
        <c:axId val="337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C856-450D-8500-5F827133F080}"/>
            </c:ext>
          </c:extLst>
        </c:ser>
        <c:dLbls>
          <c:showLegendKey val="0"/>
          <c:showVal val="0"/>
          <c:showCatName val="0"/>
          <c:showSerName val="0"/>
          <c:showPercent val="0"/>
          <c:showBubbleSize val="0"/>
        </c:dLbls>
        <c:marker val="1"/>
        <c:smooth val="0"/>
        <c:axId val="33770112"/>
        <c:axId val="33784576"/>
      </c:lineChart>
      <c:dateAx>
        <c:axId val="33770112"/>
        <c:scaling>
          <c:orientation val="minMax"/>
        </c:scaling>
        <c:delete val="1"/>
        <c:axPos val="b"/>
        <c:numFmt formatCode="ge" sourceLinked="1"/>
        <c:majorTickMark val="none"/>
        <c:minorTickMark val="none"/>
        <c:tickLblPos val="none"/>
        <c:crossAx val="33784576"/>
        <c:crosses val="autoZero"/>
        <c:auto val="1"/>
        <c:lblOffset val="100"/>
        <c:baseTimeUnit val="years"/>
      </c:dateAx>
      <c:valAx>
        <c:axId val="337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46.35</c:v>
                </c:pt>
                <c:pt idx="1">
                  <c:v>44.13</c:v>
                </c:pt>
                <c:pt idx="2">
                  <c:v>44.73</c:v>
                </c:pt>
                <c:pt idx="3">
                  <c:v>45.01</c:v>
                </c:pt>
                <c:pt idx="4">
                  <c:v>45.47</c:v>
                </c:pt>
              </c:numCache>
            </c:numRef>
          </c:val>
          <c:extLst xmlns:c16r2="http://schemas.microsoft.com/office/drawing/2015/06/chart">
            <c:ext xmlns:c16="http://schemas.microsoft.com/office/drawing/2014/chart" uri="{C3380CC4-5D6E-409C-BE32-E72D297353CC}">
              <c16:uniqueId val="{00000000-DE46-46ED-A354-DEBB52A007F3}"/>
            </c:ext>
          </c:extLst>
        </c:ser>
        <c:dLbls>
          <c:showLegendKey val="0"/>
          <c:showVal val="0"/>
          <c:showCatName val="0"/>
          <c:showSerName val="0"/>
          <c:showPercent val="0"/>
          <c:showBubbleSize val="0"/>
        </c:dLbls>
        <c:gapWidth val="150"/>
        <c:axId val="35412608"/>
        <c:axId val="354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DE46-46ED-A354-DEBB52A007F3}"/>
            </c:ext>
          </c:extLst>
        </c:ser>
        <c:dLbls>
          <c:showLegendKey val="0"/>
          <c:showVal val="0"/>
          <c:showCatName val="0"/>
          <c:showSerName val="0"/>
          <c:showPercent val="0"/>
          <c:showBubbleSize val="0"/>
        </c:dLbls>
        <c:marker val="1"/>
        <c:smooth val="0"/>
        <c:axId val="35412608"/>
        <c:axId val="35418880"/>
      </c:lineChart>
      <c:dateAx>
        <c:axId val="35412608"/>
        <c:scaling>
          <c:orientation val="minMax"/>
        </c:scaling>
        <c:delete val="1"/>
        <c:axPos val="b"/>
        <c:numFmt formatCode="ge" sourceLinked="1"/>
        <c:majorTickMark val="none"/>
        <c:minorTickMark val="none"/>
        <c:tickLblPos val="none"/>
        <c:crossAx val="35418880"/>
        <c:crosses val="autoZero"/>
        <c:auto val="1"/>
        <c:lblOffset val="100"/>
        <c:baseTimeUnit val="years"/>
      </c:dateAx>
      <c:valAx>
        <c:axId val="354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86.79</c:v>
                </c:pt>
                <c:pt idx="1">
                  <c:v>88.8</c:v>
                </c:pt>
                <c:pt idx="2">
                  <c:v>87.05</c:v>
                </c:pt>
                <c:pt idx="3">
                  <c:v>84.73</c:v>
                </c:pt>
                <c:pt idx="4">
                  <c:v>82.53</c:v>
                </c:pt>
              </c:numCache>
            </c:numRef>
          </c:val>
          <c:extLst xmlns:c16r2="http://schemas.microsoft.com/office/drawing/2015/06/chart">
            <c:ext xmlns:c16="http://schemas.microsoft.com/office/drawing/2014/chart" uri="{C3380CC4-5D6E-409C-BE32-E72D297353CC}">
              <c16:uniqueId val="{00000000-5955-43D2-9E35-3826708BACE4}"/>
            </c:ext>
          </c:extLst>
        </c:ser>
        <c:dLbls>
          <c:showLegendKey val="0"/>
          <c:showVal val="0"/>
          <c:showCatName val="0"/>
          <c:showSerName val="0"/>
          <c:showPercent val="0"/>
          <c:showBubbleSize val="0"/>
        </c:dLbls>
        <c:gapWidth val="150"/>
        <c:axId val="35470336"/>
        <c:axId val="354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5955-43D2-9E35-3826708BACE4}"/>
            </c:ext>
          </c:extLst>
        </c:ser>
        <c:dLbls>
          <c:showLegendKey val="0"/>
          <c:showVal val="0"/>
          <c:showCatName val="0"/>
          <c:showSerName val="0"/>
          <c:showPercent val="0"/>
          <c:showBubbleSize val="0"/>
        </c:dLbls>
        <c:marker val="1"/>
        <c:smooth val="0"/>
        <c:axId val="35470336"/>
        <c:axId val="35476608"/>
      </c:lineChart>
      <c:dateAx>
        <c:axId val="35470336"/>
        <c:scaling>
          <c:orientation val="minMax"/>
        </c:scaling>
        <c:delete val="1"/>
        <c:axPos val="b"/>
        <c:numFmt formatCode="ge" sourceLinked="1"/>
        <c:majorTickMark val="none"/>
        <c:minorTickMark val="none"/>
        <c:tickLblPos val="none"/>
        <c:crossAx val="35476608"/>
        <c:crosses val="autoZero"/>
        <c:auto val="1"/>
        <c:lblOffset val="100"/>
        <c:baseTimeUnit val="years"/>
      </c:dateAx>
      <c:valAx>
        <c:axId val="354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108.48</c:v>
                </c:pt>
                <c:pt idx="1">
                  <c:v>118.52</c:v>
                </c:pt>
                <c:pt idx="2">
                  <c:v>114.08</c:v>
                </c:pt>
                <c:pt idx="3">
                  <c:v>112.06</c:v>
                </c:pt>
                <c:pt idx="4">
                  <c:v>109.99</c:v>
                </c:pt>
              </c:numCache>
            </c:numRef>
          </c:val>
          <c:extLst xmlns:c16r2="http://schemas.microsoft.com/office/drawing/2015/06/chart">
            <c:ext xmlns:c16="http://schemas.microsoft.com/office/drawing/2014/chart" uri="{C3380CC4-5D6E-409C-BE32-E72D297353CC}">
              <c16:uniqueId val="{00000000-A279-4FF1-BC41-1D44ACAE0260}"/>
            </c:ext>
          </c:extLst>
        </c:ser>
        <c:dLbls>
          <c:showLegendKey val="0"/>
          <c:showVal val="0"/>
          <c:showCatName val="0"/>
          <c:showSerName val="0"/>
          <c:showPercent val="0"/>
          <c:showBubbleSize val="0"/>
        </c:dLbls>
        <c:gapWidth val="150"/>
        <c:axId val="31480832"/>
        <c:axId val="338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A279-4FF1-BC41-1D44ACAE0260}"/>
            </c:ext>
          </c:extLst>
        </c:ser>
        <c:dLbls>
          <c:showLegendKey val="0"/>
          <c:showVal val="0"/>
          <c:showCatName val="0"/>
          <c:showSerName val="0"/>
          <c:showPercent val="0"/>
          <c:showBubbleSize val="0"/>
        </c:dLbls>
        <c:marker val="1"/>
        <c:smooth val="0"/>
        <c:axId val="31480832"/>
        <c:axId val="33813632"/>
      </c:lineChart>
      <c:dateAx>
        <c:axId val="31480832"/>
        <c:scaling>
          <c:orientation val="minMax"/>
        </c:scaling>
        <c:delete val="1"/>
        <c:axPos val="b"/>
        <c:numFmt formatCode="ge" sourceLinked="1"/>
        <c:majorTickMark val="none"/>
        <c:minorTickMark val="none"/>
        <c:tickLblPos val="none"/>
        <c:crossAx val="33813632"/>
        <c:crosses val="autoZero"/>
        <c:auto val="1"/>
        <c:lblOffset val="100"/>
        <c:baseTimeUnit val="years"/>
      </c:dateAx>
      <c:valAx>
        <c:axId val="3381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41.25</c:v>
                </c:pt>
                <c:pt idx="1">
                  <c:v>41.82</c:v>
                </c:pt>
                <c:pt idx="2">
                  <c:v>43.07</c:v>
                </c:pt>
                <c:pt idx="3">
                  <c:v>44.42</c:v>
                </c:pt>
                <c:pt idx="4">
                  <c:v>45.59</c:v>
                </c:pt>
              </c:numCache>
            </c:numRef>
          </c:val>
          <c:extLst xmlns:c16r2="http://schemas.microsoft.com/office/drawing/2015/06/chart">
            <c:ext xmlns:c16="http://schemas.microsoft.com/office/drawing/2014/chart" uri="{C3380CC4-5D6E-409C-BE32-E72D297353CC}">
              <c16:uniqueId val="{00000000-61AF-4AB4-B11A-C20559C14F8F}"/>
            </c:ext>
          </c:extLst>
        </c:ser>
        <c:dLbls>
          <c:showLegendKey val="0"/>
          <c:showVal val="0"/>
          <c:showCatName val="0"/>
          <c:showSerName val="0"/>
          <c:showPercent val="0"/>
          <c:showBubbleSize val="0"/>
        </c:dLbls>
        <c:gapWidth val="150"/>
        <c:axId val="35340672"/>
        <c:axId val="3534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61AF-4AB4-B11A-C20559C14F8F}"/>
            </c:ext>
          </c:extLst>
        </c:ser>
        <c:dLbls>
          <c:showLegendKey val="0"/>
          <c:showVal val="0"/>
          <c:showCatName val="0"/>
          <c:showSerName val="0"/>
          <c:showPercent val="0"/>
          <c:showBubbleSize val="0"/>
        </c:dLbls>
        <c:marker val="1"/>
        <c:smooth val="0"/>
        <c:axId val="35340672"/>
        <c:axId val="35342208"/>
      </c:lineChart>
      <c:dateAx>
        <c:axId val="35340672"/>
        <c:scaling>
          <c:orientation val="minMax"/>
        </c:scaling>
        <c:delete val="1"/>
        <c:axPos val="b"/>
        <c:numFmt formatCode="ge" sourceLinked="1"/>
        <c:majorTickMark val="none"/>
        <c:minorTickMark val="none"/>
        <c:tickLblPos val="none"/>
        <c:crossAx val="35342208"/>
        <c:crosses val="autoZero"/>
        <c:auto val="1"/>
        <c:lblOffset val="100"/>
        <c:baseTimeUnit val="years"/>
      </c:dateAx>
      <c:valAx>
        <c:axId val="353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19.32</c:v>
                </c:pt>
                <c:pt idx="1">
                  <c:v>34.01</c:v>
                </c:pt>
                <c:pt idx="2">
                  <c:v>33.67</c:v>
                </c:pt>
                <c:pt idx="3">
                  <c:v>33.369999999999997</c:v>
                </c:pt>
                <c:pt idx="4">
                  <c:v>32.950000000000003</c:v>
                </c:pt>
              </c:numCache>
            </c:numRef>
          </c:val>
          <c:extLst xmlns:c16r2="http://schemas.microsoft.com/office/drawing/2015/06/chart">
            <c:ext xmlns:c16="http://schemas.microsoft.com/office/drawing/2014/chart" uri="{C3380CC4-5D6E-409C-BE32-E72D297353CC}">
              <c16:uniqueId val="{00000000-8134-42E4-8BEC-07081C70A53E}"/>
            </c:ext>
          </c:extLst>
        </c:ser>
        <c:dLbls>
          <c:showLegendKey val="0"/>
          <c:showVal val="0"/>
          <c:showCatName val="0"/>
          <c:showSerName val="0"/>
          <c:showPercent val="0"/>
          <c:showBubbleSize val="0"/>
        </c:dLbls>
        <c:gapWidth val="150"/>
        <c:axId val="35377152"/>
        <c:axId val="353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8134-42E4-8BEC-07081C70A53E}"/>
            </c:ext>
          </c:extLst>
        </c:ser>
        <c:dLbls>
          <c:showLegendKey val="0"/>
          <c:showVal val="0"/>
          <c:showCatName val="0"/>
          <c:showSerName val="0"/>
          <c:showPercent val="0"/>
          <c:showBubbleSize val="0"/>
        </c:dLbls>
        <c:marker val="1"/>
        <c:smooth val="0"/>
        <c:axId val="35377152"/>
        <c:axId val="35379072"/>
      </c:lineChart>
      <c:dateAx>
        <c:axId val="35377152"/>
        <c:scaling>
          <c:orientation val="minMax"/>
        </c:scaling>
        <c:delete val="1"/>
        <c:axPos val="b"/>
        <c:numFmt formatCode="ge" sourceLinked="1"/>
        <c:majorTickMark val="none"/>
        <c:minorTickMark val="none"/>
        <c:tickLblPos val="none"/>
        <c:crossAx val="35379072"/>
        <c:crosses val="autoZero"/>
        <c:auto val="1"/>
        <c:lblOffset val="100"/>
        <c:baseTimeUnit val="years"/>
      </c:dateAx>
      <c:valAx>
        <c:axId val="353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A2-4D95-8BE5-D0E14D7089F8}"/>
            </c:ext>
          </c:extLst>
        </c:ser>
        <c:dLbls>
          <c:showLegendKey val="0"/>
          <c:showVal val="0"/>
          <c:showCatName val="0"/>
          <c:showSerName val="0"/>
          <c:showPercent val="0"/>
          <c:showBubbleSize val="0"/>
        </c:dLbls>
        <c:gapWidth val="150"/>
        <c:axId val="35101312"/>
        <c:axId val="351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BAA2-4D95-8BE5-D0E14D7089F8}"/>
            </c:ext>
          </c:extLst>
        </c:ser>
        <c:dLbls>
          <c:showLegendKey val="0"/>
          <c:showVal val="0"/>
          <c:showCatName val="0"/>
          <c:showSerName val="0"/>
          <c:showPercent val="0"/>
          <c:showBubbleSize val="0"/>
        </c:dLbls>
        <c:marker val="1"/>
        <c:smooth val="0"/>
        <c:axId val="35101312"/>
        <c:axId val="35107584"/>
      </c:lineChart>
      <c:dateAx>
        <c:axId val="35101312"/>
        <c:scaling>
          <c:orientation val="minMax"/>
        </c:scaling>
        <c:delete val="1"/>
        <c:axPos val="b"/>
        <c:numFmt formatCode="ge" sourceLinked="1"/>
        <c:majorTickMark val="none"/>
        <c:minorTickMark val="none"/>
        <c:tickLblPos val="none"/>
        <c:crossAx val="35107584"/>
        <c:crosses val="autoZero"/>
        <c:auto val="1"/>
        <c:lblOffset val="100"/>
        <c:baseTimeUnit val="years"/>
      </c:dateAx>
      <c:valAx>
        <c:axId val="3510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254.29</c:v>
                </c:pt>
                <c:pt idx="1">
                  <c:v>389.43</c:v>
                </c:pt>
                <c:pt idx="2">
                  <c:v>304.02999999999997</c:v>
                </c:pt>
                <c:pt idx="3">
                  <c:v>359.9</c:v>
                </c:pt>
                <c:pt idx="4">
                  <c:v>385.65</c:v>
                </c:pt>
              </c:numCache>
            </c:numRef>
          </c:val>
          <c:extLst xmlns:c16r2="http://schemas.microsoft.com/office/drawing/2015/06/chart">
            <c:ext xmlns:c16="http://schemas.microsoft.com/office/drawing/2014/chart" uri="{C3380CC4-5D6E-409C-BE32-E72D297353CC}">
              <c16:uniqueId val="{00000000-FA92-4007-8D17-48C329ADBDF9}"/>
            </c:ext>
          </c:extLst>
        </c:ser>
        <c:dLbls>
          <c:showLegendKey val="0"/>
          <c:showVal val="0"/>
          <c:showCatName val="0"/>
          <c:showSerName val="0"/>
          <c:showPercent val="0"/>
          <c:showBubbleSize val="0"/>
        </c:dLbls>
        <c:gapWidth val="150"/>
        <c:axId val="35128832"/>
        <c:axId val="3513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FA92-4007-8D17-48C329ADBDF9}"/>
            </c:ext>
          </c:extLst>
        </c:ser>
        <c:dLbls>
          <c:showLegendKey val="0"/>
          <c:showVal val="0"/>
          <c:showCatName val="0"/>
          <c:showSerName val="0"/>
          <c:showPercent val="0"/>
          <c:showBubbleSize val="0"/>
        </c:dLbls>
        <c:marker val="1"/>
        <c:smooth val="0"/>
        <c:axId val="35128832"/>
        <c:axId val="35130752"/>
      </c:lineChart>
      <c:dateAx>
        <c:axId val="35128832"/>
        <c:scaling>
          <c:orientation val="minMax"/>
        </c:scaling>
        <c:delete val="1"/>
        <c:axPos val="b"/>
        <c:numFmt formatCode="ge" sourceLinked="1"/>
        <c:majorTickMark val="none"/>
        <c:minorTickMark val="none"/>
        <c:tickLblPos val="none"/>
        <c:crossAx val="35130752"/>
        <c:crosses val="autoZero"/>
        <c:auto val="1"/>
        <c:lblOffset val="100"/>
        <c:baseTimeUnit val="years"/>
      </c:dateAx>
      <c:valAx>
        <c:axId val="3513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618.87</c:v>
                </c:pt>
                <c:pt idx="1">
                  <c:v>593.64</c:v>
                </c:pt>
                <c:pt idx="2">
                  <c:v>584.39</c:v>
                </c:pt>
                <c:pt idx="3">
                  <c:v>581.85</c:v>
                </c:pt>
                <c:pt idx="4">
                  <c:v>565.65</c:v>
                </c:pt>
              </c:numCache>
            </c:numRef>
          </c:val>
          <c:extLst xmlns:c16r2="http://schemas.microsoft.com/office/drawing/2015/06/chart">
            <c:ext xmlns:c16="http://schemas.microsoft.com/office/drawing/2014/chart" uri="{C3380CC4-5D6E-409C-BE32-E72D297353CC}">
              <c16:uniqueId val="{00000000-0C52-4B58-8C65-520F2FF5D0F5}"/>
            </c:ext>
          </c:extLst>
        </c:ser>
        <c:dLbls>
          <c:showLegendKey val="0"/>
          <c:showVal val="0"/>
          <c:showCatName val="0"/>
          <c:showSerName val="0"/>
          <c:showPercent val="0"/>
          <c:showBubbleSize val="0"/>
        </c:dLbls>
        <c:gapWidth val="150"/>
        <c:axId val="35182464"/>
        <c:axId val="351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0C52-4B58-8C65-520F2FF5D0F5}"/>
            </c:ext>
          </c:extLst>
        </c:ser>
        <c:dLbls>
          <c:showLegendKey val="0"/>
          <c:showVal val="0"/>
          <c:showCatName val="0"/>
          <c:showSerName val="0"/>
          <c:showPercent val="0"/>
          <c:showBubbleSize val="0"/>
        </c:dLbls>
        <c:marker val="1"/>
        <c:smooth val="0"/>
        <c:axId val="35182464"/>
        <c:axId val="35184640"/>
      </c:lineChart>
      <c:dateAx>
        <c:axId val="35182464"/>
        <c:scaling>
          <c:orientation val="minMax"/>
        </c:scaling>
        <c:delete val="1"/>
        <c:axPos val="b"/>
        <c:numFmt formatCode="ge" sourceLinked="1"/>
        <c:majorTickMark val="none"/>
        <c:minorTickMark val="none"/>
        <c:tickLblPos val="none"/>
        <c:crossAx val="35184640"/>
        <c:crosses val="autoZero"/>
        <c:auto val="1"/>
        <c:lblOffset val="100"/>
        <c:baseTimeUnit val="years"/>
      </c:dateAx>
      <c:valAx>
        <c:axId val="3518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108.3</c:v>
                </c:pt>
                <c:pt idx="1">
                  <c:v>119.21</c:v>
                </c:pt>
                <c:pt idx="2">
                  <c:v>114.52</c:v>
                </c:pt>
                <c:pt idx="3">
                  <c:v>112.35</c:v>
                </c:pt>
                <c:pt idx="4">
                  <c:v>110.03</c:v>
                </c:pt>
              </c:numCache>
            </c:numRef>
          </c:val>
          <c:extLst xmlns:c16r2="http://schemas.microsoft.com/office/drawing/2015/06/chart">
            <c:ext xmlns:c16="http://schemas.microsoft.com/office/drawing/2014/chart" uri="{C3380CC4-5D6E-409C-BE32-E72D297353CC}">
              <c16:uniqueId val="{00000000-C136-40D0-A2B7-C58AB5363F1A}"/>
            </c:ext>
          </c:extLst>
        </c:ser>
        <c:dLbls>
          <c:showLegendKey val="0"/>
          <c:showVal val="0"/>
          <c:showCatName val="0"/>
          <c:showSerName val="0"/>
          <c:showPercent val="0"/>
          <c:showBubbleSize val="0"/>
        </c:dLbls>
        <c:gapWidth val="150"/>
        <c:axId val="35280768"/>
        <c:axId val="3528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C136-40D0-A2B7-C58AB5363F1A}"/>
            </c:ext>
          </c:extLst>
        </c:ser>
        <c:dLbls>
          <c:showLegendKey val="0"/>
          <c:showVal val="0"/>
          <c:showCatName val="0"/>
          <c:showSerName val="0"/>
          <c:showPercent val="0"/>
          <c:showBubbleSize val="0"/>
        </c:dLbls>
        <c:marker val="1"/>
        <c:smooth val="0"/>
        <c:axId val="35280768"/>
        <c:axId val="35287040"/>
      </c:lineChart>
      <c:dateAx>
        <c:axId val="35280768"/>
        <c:scaling>
          <c:orientation val="minMax"/>
        </c:scaling>
        <c:delete val="1"/>
        <c:axPos val="b"/>
        <c:numFmt formatCode="ge" sourceLinked="1"/>
        <c:majorTickMark val="none"/>
        <c:minorTickMark val="none"/>
        <c:tickLblPos val="none"/>
        <c:crossAx val="35287040"/>
        <c:crosses val="autoZero"/>
        <c:auto val="1"/>
        <c:lblOffset val="100"/>
        <c:baseTimeUnit val="years"/>
      </c:dateAx>
      <c:valAx>
        <c:axId val="352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136.33000000000001</c:v>
                </c:pt>
                <c:pt idx="1">
                  <c:v>140.93</c:v>
                </c:pt>
                <c:pt idx="2">
                  <c:v>147.52000000000001</c:v>
                </c:pt>
                <c:pt idx="3">
                  <c:v>150.75</c:v>
                </c:pt>
                <c:pt idx="4">
                  <c:v>154.16999999999999</c:v>
                </c:pt>
              </c:numCache>
            </c:numRef>
          </c:val>
          <c:extLst xmlns:c16r2="http://schemas.microsoft.com/office/drawing/2015/06/chart">
            <c:ext xmlns:c16="http://schemas.microsoft.com/office/drawing/2014/chart" uri="{C3380CC4-5D6E-409C-BE32-E72D297353CC}">
              <c16:uniqueId val="{00000000-D0BF-4F86-9192-4A8737D045CA}"/>
            </c:ext>
          </c:extLst>
        </c:ser>
        <c:dLbls>
          <c:showLegendKey val="0"/>
          <c:showVal val="0"/>
          <c:showCatName val="0"/>
          <c:showSerName val="0"/>
          <c:showPercent val="0"/>
          <c:showBubbleSize val="0"/>
        </c:dLbls>
        <c:gapWidth val="150"/>
        <c:axId val="35391744"/>
        <c:axId val="353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D0BF-4F86-9192-4A8737D045CA}"/>
            </c:ext>
          </c:extLst>
        </c:ser>
        <c:dLbls>
          <c:showLegendKey val="0"/>
          <c:showVal val="0"/>
          <c:showCatName val="0"/>
          <c:showSerName val="0"/>
          <c:showPercent val="0"/>
          <c:showBubbleSize val="0"/>
        </c:dLbls>
        <c:marker val="1"/>
        <c:smooth val="0"/>
        <c:axId val="35391744"/>
        <c:axId val="35398016"/>
      </c:lineChart>
      <c:dateAx>
        <c:axId val="35391744"/>
        <c:scaling>
          <c:orientation val="minMax"/>
        </c:scaling>
        <c:delete val="1"/>
        <c:axPos val="b"/>
        <c:numFmt formatCode="ge" sourceLinked="1"/>
        <c:majorTickMark val="none"/>
        <c:minorTickMark val="none"/>
        <c:tickLblPos val="none"/>
        <c:crossAx val="35398016"/>
        <c:crosses val="autoZero"/>
        <c:auto val="1"/>
        <c:lblOffset val="100"/>
        <c:baseTimeUnit val="years"/>
      </c:dateAx>
      <c:valAx>
        <c:axId val="353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28" zoomScaleNormal="100" workbookViewId="0">
      <selection activeCell="CI35" sqref="C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新宮市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28876</v>
      </c>
      <c r="AM8" s="60"/>
      <c r="AN8" s="60"/>
      <c r="AO8" s="60"/>
      <c r="AP8" s="60"/>
      <c r="AQ8" s="60"/>
      <c r="AR8" s="60"/>
      <c r="AS8" s="60"/>
      <c r="AT8" s="51">
        <f>データ!$S$6</f>
        <v>255.23</v>
      </c>
      <c r="AU8" s="52"/>
      <c r="AV8" s="52"/>
      <c r="AW8" s="52"/>
      <c r="AX8" s="52"/>
      <c r="AY8" s="52"/>
      <c r="AZ8" s="52"/>
      <c r="BA8" s="52"/>
      <c r="BB8" s="53">
        <f>データ!$T$6</f>
        <v>113.14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54.02</v>
      </c>
      <c r="J10" s="52"/>
      <c r="K10" s="52"/>
      <c r="L10" s="52"/>
      <c r="M10" s="52"/>
      <c r="N10" s="52"/>
      <c r="O10" s="63"/>
      <c r="P10" s="53">
        <f>データ!$P$6</f>
        <v>94.37</v>
      </c>
      <c r="Q10" s="53"/>
      <c r="R10" s="53"/>
      <c r="S10" s="53"/>
      <c r="T10" s="53"/>
      <c r="U10" s="53"/>
      <c r="V10" s="53"/>
      <c r="W10" s="60">
        <f>データ!$Q$6</f>
        <v>2700</v>
      </c>
      <c r="X10" s="60"/>
      <c r="Y10" s="60"/>
      <c r="Z10" s="60"/>
      <c r="AA10" s="60"/>
      <c r="AB10" s="60"/>
      <c r="AC10" s="60"/>
      <c r="AD10" s="2"/>
      <c r="AE10" s="2"/>
      <c r="AF10" s="2"/>
      <c r="AG10" s="2"/>
      <c r="AH10" s="4"/>
      <c r="AI10" s="4"/>
      <c r="AJ10" s="4"/>
      <c r="AK10" s="4"/>
      <c r="AL10" s="60">
        <f>データ!$U$6</f>
        <v>27018</v>
      </c>
      <c r="AM10" s="60"/>
      <c r="AN10" s="60"/>
      <c r="AO10" s="60"/>
      <c r="AP10" s="60"/>
      <c r="AQ10" s="60"/>
      <c r="AR10" s="60"/>
      <c r="AS10" s="60"/>
      <c r="AT10" s="51">
        <f>データ!$V$6</f>
        <v>8.5500000000000007</v>
      </c>
      <c r="AU10" s="52"/>
      <c r="AV10" s="52"/>
      <c r="AW10" s="52"/>
      <c r="AX10" s="52"/>
      <c r="AY10" s="52"/>
      <c r="AZ10" s="52"/>
      <c r="BA10" s="52"/>
      <c r="BB10" s="53">
        <f>データ!$W$6</f>
        <v>3160</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6HoSGyAO3F+uCq5TiD+MG2VPN1V3/TTH02gWXeKJ9GPImAXXuhSDxaH2JOuwuVNqTD+VMZhKMAjIBhrOhBZV6w==" saltValue="qKiEDejAE86NFG8suvMv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302074</v>
      </c>
      <c r="D6" s="34">
        <f t="shared" si="3"/>
        <v>46</v>
      </c>
      <c r="E6" s="34">
        <f t="shared" si="3"/>
        <v>1</v>
      </c>
      <c r="F6" s="34">
        <f t="shared" si="3"/>
        <v>0</v>
      </c>
      <c r="G6" s="34">
        <f t="shared" si="3"/>
        <v>1</v>
      </c>
      <c r="H6" s="34" t="str">
        <f t="shared" si="3"/>
        <v>和歌山県　新宮市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54.02</v>
      </c>
      <c r="P6" s="35">
        <f t="shared" si="3"/>
        <v>94.37</v>
      </c>
      <c r="Q6" s="35">
        <f t="shared" si="3"/>
        <v>2700</v>
      </c>
      <c r="R6" s="35">
        <f t="shared" si="3"/>
        <v>28876</v>
      </c>
      <c r="S6" s="35">
        <f t="shared" si="3"/>
        <v>255.23</v>
      </c>
      <c r="T6" s="35">
        <f t="shared" si="3"/>
        <v>113.14</v>
      </c>
      <c r="U6" s="35">
        <f t="shared" si="3"/>
        <v>27018</v>
      </c>
      <c r="V6" s="35">
        <f t="shared" si="3"/>
        <v>8.5500000000000007</v>
      </c>
      <c r="W6" s="35">
        <f t="shared" si="3"/>
        <v>3160</v>
      </c>
      <c r="X6" s="36">
        <f>IF(X7="",NA(),X7)</f>
        <v>108.48</v>
      </c>
      <c r="Y6" s="36">
        <f t="shared" ref="Y6:AG6" si="4">IF(Y7="",NA(),Y7)</f>
        <v>118.52</v>
      </c>
      <c r="Z6" s="36">
        <f t="shared" si="4"/>
        <v>114.08</v>
      </c>
      <c r="AA6" s="36">
        <f t="shared" si="4"/>
        <v>112.06</v>
      </c>
      <c r="AB6" s="36">
        <f t="shared" si="4"/>
        <v>109.99</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254.29</v>
      </c>
      <c r="AU6" s="36">
        <f t="shared" ref="AU6:BC6" si="6">IF(AU7="",NA(),AU7)</f>
        <v>389.43</v>
      </c>
      <c r="AV6" s="36">
        <f t="shared" si="6"/>
        <v>304.02999999999997</v>
      </c>
      <c r="AW6" s="36">
        <f t="shared" si="6"/>
        <v>359.9</v>
      </c>
      <c r="AX6" s="36">
        <f t="shared" si="6"/>
        <v>385.65</v>
      </c>
      <c r="AY6" s="36">
        <f t="shared" si="6"/>
        <v>381.53</v>
      </c>
      <c r="AZ6" s="36">
        <f t="shared" si="6"/>
        <v>391.54</v>
      </c>
      <c r="BA6" s="36">
        <f t="shared" si="6"/>
        <v>384.34</v>
      </c>
      <c r="BB6" s="36">
        <f t="shared" si="6"/>
        <v>359.47</v>
      </c>
      <c r="BC6" s="36">
        <f t="shared" si="6"/>
        <v>369.69</v>
      </c>
      <c r="BD6" s="35" t="str">
        <f>IF(BD7="","",IF(BD7="-","【-】","【"&amp;SUBSTITUTE(TEXT(BD7,"#,##0.00"),"-","△")&amp;"】"))</f>
        <v>【261.93】</v>
      </c>
      <c r="BE6" s="36">
        <f>IF(BE7="",NA(),BE7)</f>
        <v>618.87</v>
      </c>
      <c r="BF6" s="36">
        <f t="shared" ref="BF6:BN6" si="7">IF(BF7="",NA(),BF7)</f>
        <v>593.64</v>
      </c>
      <c r="BG6" s="36">
        <f t="shared" si="7"/>
        <v>584.39</v>
      </c>
      <c r="BH6" s="36">
        <f t="shared" si="7"/>
        <v>581.85</v>
      </c>
      <c r="BI6" s="36">
        <f t="shared" si="7"/>
        <v>565.65</v>
      </c>
      <c r="BJ6" s="36">
        <f t="shared" si="7"/>
        <v>393.27</v>
      </c>
      <c r="BK6" s="36">
        <f t="shared" si="7"/>
        <v>386.97</v>
      </c>
      <c r="BL6" s="36">
        <f t="shared" si="7"/>
        <v>380.58</v>
      </c>
      <c r="BM6" s="36">
        <f t="shared" si="7"/>
        <v>401.79</v>
      </c>
      <c r="BN6" s="36">
        <f t="shared" si="7"/>
        <v>402.99</v>
      </c>
      <c r="BO6" s="35" t="str">
        <f>IF(BO7="","",IF(BO7="-","【-】","【"&amp;SUBSTITUTE(TEXT(BO7,"#,##0.00"),"-","△")&amp;"】"))</f>
        <v>【270.46】</v>
      </c>
      <c r="BP6" s="36">
        <f>IF(BP7="",NA(),BP7)</f>
        <v>108.3</v>
      </c>
      <c r="BQ6" s="36">
        <f t="shared" ref="BQ6:BY6" si="8">IF(BQ7="",NA(),BQ7)</f>
        <v>119.21</v>
      </c>
      <c r="BR6" s="36">
        <f t="shared" si="8"/>
        <v>114.52</v>
      </c>
      <c r="BS6" s="36">
        <f t="shared" si="8"/>
        <v>112.35</v>
      </c>
      <c r="BT6" s="36">
        <f t="shared" si="8"/>
        <v>110.03</v>
      </c>
      <c r="BU6" s="36">
        <f t="shared" si="8"/>
        <v>100.47</v>
      </c>
      <c r="BV6" s="36">
        <f t="shared" si="8"/>
        <v>101.72</v>
      </c>
      <c r="BW6" s="36">
        <f t="shared" si="8"/>
        <v>102.38</v>
      </c>
      <c r="BX6" s="36">
        <f t="shared" si="8"/>
        <v>100.12</v>
      </c>
      <c r="BY6" s="36">
        <f t="shared" si="8"/>
        <v>98.66</v>
      </c>
      <c r="BZ6" s="35" t="str">
        <f>IF(BZ7="","",IF(BZ7="-","【-】","【"&amp;SUBSTITUTE(TEXT(BZ7,"#,##0.00"),"-","△")&amp;"】"))</f>
        <v>【103.91】</v>
      </c>
      <c r="CA6" s="36">
        <f>IF(CA7="",NA(),CA7)</f>
        <v>136.33000000000001</v>
      </c>
      <c r="CB6" s="36">
        <f t="shared" ref="CB6:CJ6" si="9">IF(CB7="",NA(),CB7)</f>
        <v>140.93</v>
      </c>
      <c r="CC6" s="36">
        <f t="shared" si="9"/>
        <v>147.52000000000001</v>
      </c>
      <c r="CD6" s="36">
        <f t="shared" si="9"/>
        <v>150.75</v>
      </c>
      <c r="CE6" s="36">
        <f t="shared" si="9"/>
        <v>154.16999999999999</v>
      </c>
      <c r="CF6" s="36">
        <f t="shared" si="9"/>
        <v>169.82</v>
      </c>
      <c r="CG6" s="36">
        <f t="shared" si="9"/>
        <v>168.2</v>
      </c>
      <c r="CH6" s="36">
        <f t="shared" si="9"/>
        <v>168.67</v>
      </c>
      <c r="CI6" s="36">
        <f t="shared" si="9"/>
        <v>174.97</v>
      </c>
      <c r="CJ6" s="36">
        <f t="shared" si="9"/>
        <v>178.59</v>
      </c>
      <c r="CK6" s="35" t="str">
        <f>IF(CK7="","",IF(CK7="-","【-】","【"&amp;SUBSTITUTE(TEXT(CK7,"#,##0.00"),"-","△")&amp;"】"))</f>
        <v>【167.11】</v>
      </c>
      <c r="CL6" s="36">
        <f>IF(CL7="",NA(),CL7)</f>
        <v>46.35</v>
      </c>
      <c r="CM6" s="36">
        <f t="shared" ref="CM6:CU6" si="10">IF(CM7="",NA(),CM7)</f>
        <v>44.13</v>
      </c>
      <c r="CN6" s="36">
        <f t="shared" si="10"/>
        <v>44.73</v>
      </c>
      <c r="CO6" s="36">
        <f t="shared" si="10"/>
        <v>45.01</v>
      </c>
      <c r="CP6" s="36">
        <f t="shared" si="10"/>
        <v>45.47</v>
      </c>
      <c r="CQ6" s="36">
        <f t="shared" si="10"/>
        <v>55.13</v>
      </c>
      <c r="CR6" s="36">
        <f t="shared" si="10"/>
        <v>54.77</v>
      </c>
      <c r="CS6" s="36">
        <f t="shared" si="10"/>
        <v>54.92</v>
      </c>
      <c r="CT6" s="36">
        <f t="shared" si="10"/>
        <v>55.63</v>
      </c>
      <c r="CU6" s="36">
        <f t="shared" si="10"/>
        <v>55.03</v>
      </c>
      <c r="CV6" s="35" t="str">
        <f>IF(CV7="","",IF(CV7="-","【-】","【"&amp;SUBSTITUTE(TEXT(CV7,"#,##0.00"),"-","△")&amp;"】"))</f>
        <v>【60.27】</v>
      </c>
      <c r="CW6" s="36">
        <f>IF(CW7="",NA(),CW7)</f>
        <v>86.79</v>
      </c>
      <c r="CX6" s="36">
        <f t="shared" ref="CX6:DF6" si="11">IF(CX7="",NA(),CX7)</f>
        <v>88.8</v>
      </c>
      <c r="CY6" s="36">
        <f t="shared" si="11"/>
        <v>87.05</v>
      </c>
      <c r="CZ6" s="36">
        <f t="shared" si="11"/>
        <v>84.73</v>
      </c>
      <c r="DA6" s="36">
        <f t="shared" si="11"/>
        <v>82.53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41.25</v>
      </c>
      <c r="DI6" s="36">
        <f t="shared" ref="DI6:DQ6" si="12">IF(DI7="",NA(),DI7)</f>
        <v>41.82</v>
      </c>
      <c r="DJ6" s="36">
        <f t="shared" si="12"/>
        <v>43.07</v>
      </c>
      <c r="DK6" s="36">
        <f t="shared" si="12"/>
        <v>44.42</v>
      </c>
      <c r="DL6" s="36">
        <f t="shared" si="12"/>
        <v>45.59</v>
      </c>
      <c r="DM6" s="36">
        <f t="shared" si="12"/>
        <v>46.66</v>
      </c>
      <c r="DN6" s="36">
        <f t="shared" si="12"/>
        <v>47.46</v>
      </c>
      <c r="DO6" s="36">
        <f t="shared" si="12"/>
        <v>48.49</v>
      </c>
      <c r="DP6" s="36">
        <f t="shared" si="12"/>
        <v>48.05</v>
      </c>
      <c r="DQ6" s="36">
        <f t="shared" si="12"/>
        <v>48.87</v>
      </c>
      <c r="DR6" s="35" t="str">
        <f>IF(DR7="","",IF(DR7="-","【-】","【"&amp;SUBSTITUTE(TEXT(DR7,"#,##0.00"),"-","△")&amp;"】"))</f>
        <v>【48.85】</v>
      </c>
      <c r="DS6" s="36">
        <f>IF(DS7="",NA(),DS7)</f>
        <v>19.32</v>
      </c>
      <c r="DT6" s="36">
        <f t="shared" ref="DT6:EB6" si="13">IF(DT7="",NA(),DT7)</f>
        <v>34.01</v>
      </c>
      <c r="DU6" s="36">
        <f t="shared" si="13"/>
        <v>33.67</v>
      </c>
      <c r="DV6" s="36">
        <f t="shared" si="13"/>
        <v>33.369999999999997</v>
      </c>
      <c r="DW6" s="36">
        <f t="shared" si="13"/>
        <v>32.950000000000003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0.05</v>
      </c>
      <c r="EE6" s="36">
        <f t="shared" ref="EE6:EM6" si="14">IF(EE7="",NA(),EE7)</f>
        <v>0.31</v>
      </c>
      <c r="EF6" s="36">
        <f t="shared" si="14"/>
        <v>0.25</v>
      </c>
      <c r="EG6" s="36">
        <f t="shared" si="14"/>
        <v>0.22</v>
      </c>
      <c r="EH6" s="36">
        <f t="shared" si="14"/>
        <v>0.41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302074</v>
      </c>
      <c r="D7" s="38">
        <v>46</v>
      </c>
      <c r="E7" s="38">
        <v>1</v>
      </c>
      <c r="F7" s="38">
        <v>0</v>
      </c>
      <c r="G7" s="38">
        <v>1</v>
      </c>
      <c r="H7" s="38" t="s">
        <v>93</v>
      </c>
      <c r="I7" s="38" t="s">
        <v>94</v>
      </c>
      <c r="J7" s="38" t="s">
        <v>95</v>
      </c>
      <c r="K7" s="38" t="s">
        <v>96</v>
      </c>
      <c r="L7" s="38" t="s">
        <v>97</v>
      </c>
      <c r="M7" s="38" t="s">
        <v>98</v>
      </c>
      <c r="N7" s="39" t="s">
        <v>99</v>
      </c>
      <c r="O7" s="39">
        <v>54.02</v>
      </c>
      <c r="P7" s="39">
        <v>94.37</v>
      </c>
      <c r="Q7" s="39">
        <v>2700</v>
      </c>
      <c r="R7" s="39">
        <v>28876</v>
      </c>
      <c r="S7" s="39">
        <v>255.23</v>
      </c>
      <c r="T7" s="39">
        <v>113.14</v>
      </c>
      <c r="U7" s="39">
        <v>27018</v>
      </c>
      <c r="V7" s="39">
        <v>8.5500000000000007</v>
      </c>
      <c r="W7" s="39">
        <v>3160</v>
      </c>
      <c r="X7" s="39">
        <v>108.48</v>
      </c>
      <c r="Y7" s="39">
        <v>118.52</v>
      </c>
      <c r="Z7" s="39">
        <v>114.08</v>
      </c>
      <c r="AA7" s="39">
        <v>112.06</v>
      </c>
      <c r="AB7" s="39">
        <v>109.99</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254.29</v>
      </c>
      <c r="AU7" s="39">
        <v>389.43</v>
      </c>
      <c r="AV7" s="39">
        <v>304.02999999999997</v>
      </c>
      <c r="AW7" s="39">
        <v>359.9</v>
      </c>
      <c r="AX7" s="39">
        <v>385.65</v>
      </c>
      <c r="AY7" s="39">
        <v>381.53</v>
      </c>
      <c r="AZ7" s="39">
        <v>391.54</v>
      </c>
      <c r="BA7" s="39">
        <v>384.34</v>
      </c>
      <c r="BB7" s="39">
        <v>359.47</v>
      </c>
      <c r="BC7" s="39">
        <v>369.69</v>
      </c>
      <c r="BD7" s="39">
        <v>261.93</v>
      </c>
      <c r="BE7" s="39">
        <v>618.87</v>
      </c>
      <c r="BF7" s="39">
        <v>593.64</v>
      </c>
      <c r="BG7" s="39">
        <v>584.39</v>
      </c>
      <c r="BH7" s="39">
        <v>581.85</v>
      </c>
      <c r="BI7" s="39">
        <v>565.65</v>
      </c>
      <c r="BJ7" s="39">
        <v>393.27</v>
      </c>
      <c r="BK7" s="39">
        <v>386.97</v>
      </c>
      <c r="BL7" s="39">
        <v>380.58</v>
      </c>
      <c r="BM7" s="39">
        <v>401.79</v>
      </c>
      <c r="BN7" s="39">
        <v>402.99</v>
      </c>
      <c r="BO7" s="39">
        <v>270.45999999999998</v>
      </c>
      <c r="BP7" s="39">
        <v>108.3</v>
      </c>
      <c r="BQ7" s="39">
        <v>119.21</v>
      </c>
      <c r="BR7" s="39">
        <v>114.52</v>
      </c>
      <c r="BS7" s="39">
        <v>112.35</v>
      </c>
      <c r="BT7" s="39">
        <v>110.03</v>
      </c>
      <c r="BU7" s="39">
        <v>100.47</v>
      </c>
      <c r="BV7" s="39">
        <v>101.72</v>
      </c>
      <c r="BW7" s="39">
        <v>102.38</v>
      </c>
      <c r="BX7" s="39">
        <v>100.12</v>
      </c>
      <c r="BY7" s="39">
        <v>98.66</v>
      </c>
      <c r="BZ7" s="39">
        <v>103.91</v>
      </c>
      <c r="CA7" s="39">
        <v>136.33000000000001</v>
      </c>
      <c r="CB7" s="39">
        <v>140.93</v>
      </c>
      <c r="CC7" s="39">
        <v>147.52000000000001</v>
      </c>
      <c r="CD7" s="39">
        <v>150.75</v>
      </c>
      <c r="CE7" s="39">
        <v>154.16999999999999</v>
      </c>
      <c r="CF7" s="39">
        <v>169.82</v>
      </c>
      <c r="CG7" s="39">
        <v>168.2</v>
      </c>
      <c r="CH7" s="39">
        <v>168.67</v>
      </c>
      <c r="CI7" s="39">
        <v>174.97</v>
      </c>
      <c r="CJ7" s="39">
        <v>178.59</v>
      </c>
      <c r="CK7" s="39">
        <v>167.11</v>
      </c>
      <c r="CL7" s="39">
        <v>46.35</v>
      </c>
      <c r="CM7" s="39">
        <v>44.13</v>
      </c>
      <c r="CN7" s="39">
        <v>44.73</v>
      </c>
      <c r="CO7" s="39">
        <v>45.01</v>
      </c>
      <c r="CP7" s="39">
        <v>45.47</v>
      </c>
      <c r="CQ7" s="39">
        <v>55.13</v>
      </c>
      <c r="CR7" s="39">
        <v>54.77</v>
      </c>
      <c r="CS7" s="39">
        <v>54.92</v>
      </c>
      <c r="CT7" s="39">
        <v>55.63</v>
      </c>
      <c r="CU7" s="39">
        <v>55.03</v>
      </c>
      <c r="CV7" s="39">
        <v>60.27</v>
      </c>
      <c r="CW7" s="39">
        <v>86.79</v>
      </c>
      <c r="CX7" s="39">
        <v>88.8</v>
      </c>
      <c r="CY7" s="39">
        <v>87.05</v>
      </c>
      <c r="CZ7" s="39">
        <v>84.73</v>
      </c>
      <c r="DA7" s="39">
        <v>82.53</v>
      </c>
      <c r="DB7" s="39">
        <v>83</v>
      </c>
      <c r="DC7" s="39">
        <v>82.89</v>
      </c>
      <c r="DD7" s="39">
        <v>82.66</v>
      </c>
      <c r="DE7" s="39">
        <v>82.04</v>
      </c>
      <c r="DF7" s="39">
        <v>81.900000000000006</v>
      </c>
      <c r="DG7" s="39">
        <v>89.92</v>
      </c>
      <c r="DH7" s="39">
        <v>41.25</v>
      </c>
      <c r="DI7" s="39">
        <v>41.82</v>
      </c>
      <c r="DJ7" s="39">
        <v>43.07</v>
      </c>
      <c r="DK7" s="39">
        <v>44.42</v>
      </c>
      <c r="DL7" s="39">
        <v>45.59</v>
      </c>
      <c r="DM7" s="39">
        <v>46.66</v>
      </c>
      <c r="DN7" s="39">
        <v>47.46</v>
      </c>
      <c r="DO7" s="39">
        <v>48.49</v>
      </c>
      <c r="DP7" s="39">
        <v>48.05</v>
      </c>
      <c r="DQ7" s="39">
        <v>48.87</v>
      </c>
      <c r="DR7" s="39">
        <v>48.85</v>
      </c>
      <c r="DS7" s="39">
        <v>19.32</v>
      </c>
      <c r="DT7" s="39">
        <v>34.01</v>
      </c>
      <c r="DU7" s="39">
        <v>33.67</v>
      </c>
      <c r="DV7" s="39">
        <v>33.369999999999997</v>
      </c>
      <c r="DW7" s="39">
        <v>32.950000000000003</v>
      </c>
      <c r="DX7" s="39">
        <v>9.85</v>
      </c>
      <c r="DY7" s="39">
        <v>9.7100000000000009</v>
      </c>
      <c r="DZ7" s="39">
        <v>12.79</v>
      </c>
      <c r="EA7" s="39">
        <v>13.39</v>
      </c>
      <c r="EB7" s="39">
        <v>14.85</v>
      </c>
      <c r="EC7" s="39">
        <v>17.8</v>
      </c>
      <c r="ED7" s="39">
        <v>0.05</v>
      </c>
      <c r="EE7" s="39">
        <v>0.31</v>
      </c>
      <c r="EF7" s="39">
        <v>0.25</v>
      </c>
      <c r="EG7" s="39">
        <v>0.22</v>
      </c>
      <c r="EH7" s="39">
        <v>0.41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赤嶋　諭</cp:lastModifiedBy>
  <cp:lastPrinted>2020-02-04T23:29:08Z</cp:lastPrinted>
  <dcterms:created xsi:type="dcterms:W3CDTF">2019-12-05T04:23:22Z</dcterms:created>
  <dcterms:modified xsi:type="dcterms:W3CDTF">2020-02-04T23:29:23Z</dcterms:modified>
</cp:coreProperties>
</file>