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Z:\水処理対策課\01庶務関係\0102一般文書\0102雑件事務\010211庁内調査関係\R1\R2.1.22_【重要・2月3日（月）財政〆】公営企業「経営比較分析表」の分析欄の作成について\回答\経営比較分析表\"/>
    </mc:Choice>
  </mc:AlternateContent>
  <xr:revisionPtr revIDLastSave="0" documentId="13_ncr:1_{FDB01808-F2A4-45A7-AC97-38788A0C6BED}" xr6:coauthVersionLast="36" xr6:coauthVersionMax="36" xr10:uidLastSave="{00000000-0000-0000-0000-000000000000}"/>
  <workbookProtection workbookAlgorithmName="SHA-512" workbookHashValue="Gv4dO8fDn+lo/ltzI/O6cF9XvHII3n6GrB/uffququgJowVKy0OM8bvFDBCc+kMZqa6BdI8Ir9lzaPAzsOEtfg==" workbookSaltValue="1ti6n9mPQRbNj1YzjG+uw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AT8" i="4"/>
  <c r="AL8" i="4"/>
  <c r="P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<sst xmlns="http://schemas.openxmlformats.org/spreadsheetml/2006/main" count="239" uniqueCount="115">
  <si>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</si>
  <si>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</si>
  <si>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</si>
  <si>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</si>
  <si>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</si>
  <si>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</si>
  <si>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</si>
  <si>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</si>
  <si>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</si>
  <si>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</si>
  <si>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</si>
  <si>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</si>
  <si>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</si>
  <si>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</si>
  <si>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</si>
  <si>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</si>
  <si>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</si>
  <si>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</si>
  <si>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</si>
  <si>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</si>
  <si>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</si>
  <si>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</si>
  <si>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</si>
  <si>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</si>
  <si>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</si>
  <si>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</si>
  <si>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</si>
  <si>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</si>
  <si>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</si>
  <si>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</si>
  <si>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</si>
  <si>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</si>
  <si>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</si>
  <si>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</si>
  <si>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</si>
  <si>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</si>
  <si>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</si>
  <si>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</si>
  <si>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</si>
  <si>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</si>
  <si>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</si>
  <si>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</si>
  <si>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</si>
  <si>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</si>
  <si>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</si>
  <si>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</si>
  <si>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</si>
  <si>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</si>
  <si>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</si>
  <si>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</si>
  <si>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</si>
  <si>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</si>
  <si>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</si>
  <si>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</si>
  <si>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</si>
  <si>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</si>
  <si>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</si>
  <si>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</si>
  <si>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</si>
  <si>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</si>
  <si>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</si>
  <si>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</si>
  <si>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</si>
  <si>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</si>
  <si>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</si>
  <si>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</si>
  <si>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</si>
  <si>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</si>
  <si>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</si>
  <si>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</si>
  <si>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</si>
  <si>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</si>
  <si>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</si>
  <si>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</si>
  <si>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</si>
  <si>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</si>
  <si>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</si>
  <si>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</si>
  <si>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</si>
  <si>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</si>
  <si>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</si>
  <si>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</si>
  <si>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</si>
  <si>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</si>
  <si>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</si>
  <si>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</si>
  <si>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</si>
  <si>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</si>
  <si>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</si>
  <si>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</si>
  <si>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</si>
  <si>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</si>
  <si>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</si>
  <si>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</si>
  <si>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</si>
  <si>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</si>
  <si>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</si>
  <si>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</si>
  <si>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</si>
  <si>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</si>
  <si>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</si>
  <si>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</si>
  <si>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</si>
  <si>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</si>
  <si>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</si>
  <si>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</si>
  <si>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</si>
  <si>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</si>
  <si>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</si>
  <si>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</si>
  <si>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</si>
  <si>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</si>
  <si>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汚水処理原価は、類似団体より低い数値となっておりますが、水洗化率が100％であるため、維持管理経費の節減により汚水処理原価の改善に努めてまいります。
　施設利用率は、類似団体より低い水準となっておりますが、各戸の状況に合わせた適切な施設規模での整備となっております。
　水洗化率は、100％と類似団体より高い水準となっており、今後もこの水準の維持に努めてまいります。</t>
    <rPh sb="187" eb="188">
      <t>ヒク</t>
    </rPh>
    <phoneticPr fontId="4"/>
  </si>
  <si>
    <t>　全域供用開始が平成21年度からであり施設の大きな改修はありません。管路施設については、各個人の管理となります。</t>
    <phoneticPr fontId="4"/>
  </si>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</sst>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D-4591-853A-CDFF400EAE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BD-4591-853A-CDFF400EAE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c:v>
                </c:pt>
                <c:pt idx="1">
                  <c:v>50</c:v>
                </c:pt>
                <c:pt idx="2">
                  <c:v>50</c:v>
                </c:pt>
                <c:pt idx="3">
                  <c:v>50</c:v>
                </c:pt>
                <c:pt idx="4">
                  <c:v>50</c:v>
                </c:pt>
              </c:numCache>
            </c:numRef>
          </c:val>
          <c:extLst>
            <c:ext xmlns:c16="http://schemas.microsoft.com/office/drawing/2014/chart" uri="{C3380CC4-5D6E-409C-BE32-E72D297353CC}">
              <c16:uniqueId val="{00000000-2AED-43ED-9899-E0C22AF340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2AED-43ED-9899-E0C22AF340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265-4905-91E8-535495806E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6265-4905-91E8-535495806E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90.05</c:v>
                </c:pt>
                <c:pt idx="1">
                  <c:v>86.52</c:v>
                </c:pt>
                <c:pt idx="2">
                  <c:v>86.48</c:v>
                </c:pt>
                <c:pt idx="3">
                  <c:v>99.02</c:v>
                </c:pt>
                <c:pt idx="4">
                  <c:v>100.38</c:v>
                </c:pt>
              </c:numCache>
            </c:numRef>
          </c:val>
          <c:extLst>
            <c:ext xmlns:c16="http://schemas.microsoft.com/office/drawing/2014/chart" uri="{C3380CC4-5D6E-409C-BE32-E72D297353CC}">
              <c16:uniqueId val="{00000000-52AB-4600-B8E4-8167F30599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B-4600-B8E4-8167F30599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C-4221-AF0C-E50486BC1F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C-4221-AF0C-E50486BC1F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C-4FB3-A85D-611350CFFE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C-4FB3-A85D-611350CFFE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1-4786-BAB6-27BB876D65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1-4786-BAB6-27BB876D65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E-4932-99F4-5C17C413E4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E-4932-99F4-5C17C413E4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658.58</c:v>
                </c:pt>
                <c:pt idx="1">
                  <c:v>630.04</c:v>
                </c:pt>
                <c:pt idx="2">
                  <c:v>610.39</c:v>
                </c:pt>
                <c:pt idx="3" formatCode="#,##0.00;&quot;△&quot;#,##0.00">
                  <c:v>0</c:v>
                </c:pt>
                <c:pt idx="4" formatCode="#,##0.00;&quot;△&quot;#,##0.00">
                  <c:v>0</c:v>
                </c:pt>
              </c:numCache>
            </c:numRef>
          </c:val>
          <c:extLst>
            <c:ext xmlns:c16="http://schemas.microsoft.com/office/drawing/2014/chart" uri="{C3380CC4-5D6E-409C-BE32-E72D297353CC}">
              <c16:uniqueId val="{00000000-D55C-492E-9935-414C972B74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55C-492E-9935-414C972B74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65.09</c:v>
                </c:pt>
                <c:pt idx="1">
                  <c:v>63.37</c:v>
                </c:pt>
                <c:pt idx="2">
                  <c:v>61.87</c:v>
                </c:pt>
                <c:pt idx="3">
                  <c:v>78.5</c:v>
                </c:pt>
                <c:pt idx="4">
                  <c:v>74.709999999999994</c:v>
                </c:pt>
              </c:numCache>
            </c:numRef>
          </c:val>
          <c:extLst>
            <c:ext xmlns:c16="http://schemas.microsoft.com/office/drawing/2014/chart" uri="{C3380CC4-5D6E-409C-BE32-E72D297353CC}">
              <c16:uniqueId val="{00000000-46BB-4386-A686-889606DD3B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46BB-4386-A686-889606DD3B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322.69</c:v>
                </c:pt>
                <c:pt idx="1">
                  <c:v>331.07</c:v>
                </c:pt>
                <c:pt idx="2">
                  <c:v>337.33</c:v>
                </c:pt>
                <c:pt idx="3">
                  <c:v>265.88</c:v>
                </c:pt>
                <c:pt idx="4">
                  <c:v>279.38</c:v>
                </c:pt>
              </c:numCache>
            </c:numRef>
          </c:val>
          <c:extLst>
            <c:ext xmlns:c16="http://schemas.microsoft.com/office/drawing/2014/chart" uri="{C3380CC4-5D6E-409C-BE32-E72D297353CC}">
              <c16:uniqueId val="{00000000-C53A-4AE4-B6CF-D3F014FD2F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C53A-4AE4-B6CF-D3F014FD2F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74250</v>
      </c>
      <c r="AM8" s="68"/>
      <c r="AN8" s="68"/>
      <c r="AO8" s="68"/>
      <c r="AP8" s="68"/>
      <c r="AQ8" s="68"/>
      <c r="AR8" s="68"/>
      <c r="AS8" s="68"/>
      <c r="AT8" s="67">
        <f>データ!T6</f>
        <v>1026.9100000000001</v>
      </c>
      <c r="AU8" s="67"/>
      <c r="AV8" s="67"/>
      <c r="AW8" s="67"/>
      <c r="AX8" s="67"/>
      <c r="AY8" s="67"/>
      <c r="AZ8" s="67"/>
      <c r="BA8" s="67"/>
      <c r="BB8" s="67">
        <f>データ!U6</f>
        <v>72.3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0.31</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225</v>
      </c>
      <c r="AM10" s="68"/>
      <c r="AN10" s="68"/>
      <c r="AO10" s="68"/>
      <c r="AP10" s="68"/>
      <c r="AQ10" s="68"/>
      <c r="AR10" s="68"/>
      <c r="AS10" s="68"/>
      <c r="AT10" s="67">
        <f>データ!W6</f>
        <v>25.25</v>
      </c>
      <c r="AU10" s="67"/>
      <c r="AV10" s="67"/>
      <c r="AW10" s="67"/>
      <c r="AX10" s="67"/>
      <c r="AY10" s="67"/>
      <c r="AZ10" s="67"/>
      <c r="BA10" s="67"/>
      <c r="BB10" s="67">
        <f>データ!X6</f>
        <v>8.91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vtI1WSnmwfCgR3OzYExYqC3Q1bdDHx/IuzlXCUIdKeOTn9mjELWg3QcNC0zZ2MvUURn2unUyejV6ahl2VGv6EQ==" saltValue="vuCbcB5E4C2FZ33SkUyq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302066</v>
      </c>
      <c r="D6" s="33">
        <f t="shared" si="3"/>
        <v>47</v>
      </c>
      <c r="E6" s="33">
        <f t="shared" si="3"/>
        <v>18</v>
      </c>
      <c r="F6" s="33">
        <f t="shared" si="3"/>
        <v>0</v>
      </c>
      <c r="G6" s="33">
        <f t="shared" si="3"/>
        <v>0</v>
      </c>
      <c r="H6" s="33" t="str">
        <f t="shared" si="3"/>
        <v>和歌山県　田辺市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0.31</v>
      </c>
      <c r="Q6" s="34">
        <f t="shared" si="3"/>
        <v>100</v>
      </c>
      <c r="R6" s="34">
        <f t="shared" si="3"/>
        <v>3780</v>
      </c>
      <c r="S6" s="34">
        <f t="shared" si="3"/>
        <v>74250</v>
      </c>
      <c r="T6" s="34">
        <f t="shared" si="3"/>
        <v>1026.9100000000001</v>
      </c>
      <c r="U6" s="34">
        <f t="shared" si="3"/>
        <v>72.3</v>
      </c>
      <c r="V6" s="34">
        <f t="shared" si="3"/>
        <v>225</v>
      </c>
      <c r="W6" s="34">
        <f t="shared" si="3"/>
        <v>25.25</v>
      </c>
      <c r="X6" s="34">
        <f t="shared" si="3"/>
        <v>8.91</v>
      </c>
      <c r="Y6" s="35">
        <f>IF(Y7="",NA(),Y7)</f>
        <v>90.05</v>
      </c>
      <c r="Z6" s="35">
        <f t="shared" ref="Z6:AH6" si="4">IF(Z7="",NA(),Z7)</f>
        <v>86.52</v>
      </c>
      <c r="AA6" s="35">
        <f t="shared" si="4"/>
        <v>86.48</v>
      </c>
      <c r="AB6" s="35">
        <f t="shared" si="4"/>
        <v>99.02</v>
      </c>
      <c r="AC6" s="35">
        <f t="shared" si="4"/>
        <v>100.38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658.58</v>
      </c>
      <c r="BG6" s="35">
        <f t="shared" ref="BG6:BO6" si="7">IF(BG7="",NA(),BG7)</f>
        <v>630.04</v>
      </c>
      <c r="BH6" s="35">
        <f t="shared" si="7"/>
        <v>610.39</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65.09</v>
      </c>
      <c r="BR6" s="35">
        <f t="shared" ref="BR6:BZ6" si="8">IF(BR7="",NA(),BR7)</f>
        <v>63.37</v>
      </c>
      <c r="BS6" s="35">
        <f t="shared" si="8"/>
        <v>61.87</v>
      </c>
      <c r="BT6" s="35">
        <f t="shared" si="8"/>
        <v>78.5</v>
      </c>
      <c r="BU6" s="35">
        <f t="shared" si="8"/>
        <v>74.709999999999994</v>
      </c>
      <c r="BV6" s="35">
        <f t="shared" si="8"/>
        <v>57.93</v>
      </c>
      <c r="BW6" s="35">
        <f t="shared" si="8"/>
        <v>57.03</v>
      </c>
      <c r="BX6" s="35">
        <f t="shared" si="8"/>
        <v>55.84</v>
      </c>
      <c r="BY6" s="35">
        <f t="shared" si="8"/>
        <v>57.08</v>
      </c>
      <c r="BZ6" s="35">
        <f t="shared" si="8"/>
        <v>55.85</v>
      </c>
      <c r="CA6" s="34" t="str">
        <f>IF(CA7="","",IF(CA7="-","【-】","【"&amp;SUBSTITUTE(TEXT(CA7,"#,##0.00"),"-","△")&amp;"】"))</f>
        <v>【60.61】</v>
      </c>
      <c r="CB6" s="35">
        <f>IF(CB7="",NA(),CB7)</f>
        <v>322.69</v>
      </c>
      <c r="CC6" s="35">
        <f t="shared" ref="CC6:CK6" si="9">IF(CC7="",NA(),CC7)</f>
        <v>331.07</v>
      </c>
      <c r="CD6" s="35">
        <f t="shared" si="9"/>
        <v>337.33</v>
      </c>
      <c r="CE6" s="35">
        <f t="shared" si="9"/>
        <v>265.88</v>
      </c>
      <c r="CF6" s="35">
        <f t="shared" si="9"/>
        <v>279.38</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50</v>
      </c>
      <c r="CN6" s="35">
        <f t="shared" ref="CN6:CV6" si="10">IF(CN7="",NA(),CN7)</f>
        <v>50</v>
      </c>
      <c r="CO6" s="35">
        <f t="shared" si="10"/>
        <v>50</v>
      </c>
      <c r="CP6" s="35">
        <f t="shared" si="10"/>
        <v>50</v>
      </c>
      <c r="CQ6" s="35">
        <f t="shared" si="10"/>
        <v>50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302066</v>
      </c>
      <c r="D7" s="37">
        <v>47</v>
      </c>
      <c r="E7" s="37">
        <v>18</v>
      </c>
      <c r="F7" s="37">
        <v>0</v>
      </c>
      <c r="G7" s="37">
        <v>0</v>
      </c>
      <c r="H7" s="37" t="s">
        <v>99</v>
      </c>
      <c r="I7" s="37" t="s">
        <v>100</v>
      </c>
      <c r="J7" s="37" t="s">
        <v>101</v>
      </c>
      <c r="K7" s="37" t="s">
        <v>102</v>
      </c>
      <c r="L7" s="37" t="s">
        <v>103</v>
      </c>
      <c r="M7" s="37" t="s">
        <v>104</v>
      </c>
      <c r="N7" s="38" t="s">
        <v>105</v>
      </c>
      <c r="O7" s="38" t="s">
        <v>106</v>
      </c>
      <c r="P7" s="38">
        <v>0.31</v>
      </c>
      <c r="Q7" s="38">
        <v>100</v>
      </c>
      <c r="R7" s="38">
        <v>3780</v>
      </c>
      <c r="S7" s="38">
        <v>74250</v>
      </c>
      <c r="T7" s="38">
        <v>1026.9100000000001</v>
      </c>
      <c r="U7" s="38">
        <v>72.3</v>
      </c>
      <c r="V7" s="38">
        <v>225</v>
      </c>
      <c r="W7" s="38">
        <v>25.25</v>
      </c>
      <c r="X7" s="38">
        <v>8.91</v>
      </c>
      <c r="Y7" s="38">
        <v>90.05</v>
      </c>
      <c r="Z7" s="38">
        <v>86.52</v>
      </c>
      <c r="AA7" s="38">
        <v>86.48</v>
      </c>
      <c r="AB7" s="38">
        <v>99.02</v>
      </c>
      <c r="AC7" s="38">
        <v>100.38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658.58</v>
      </c>
      <c r="BG7" s="38">
        <v>630.04</v>
      </c>
      <c r="BH7" s="38">
        <v>610.39</v>
      </c>
      <c r="BI7" s="38">
        <v>0</v>
      </c>
      <c r="BJ7" s="38">
        <v>0</v>
      </c>
      <c r="BK7" s="38">
        <v>416.91</v>
      </c>
      <c r="BL7" s="38">
        <v>392.19</v>
      </c>
      <c r="BM7" s="38">
        <v>413.5</v>
      </c>
      <c r="BN7" s="38">
        <v>407.42</v>
      </c>
      <c r="BO7" s="38">
        <v>386.46</v>
      </c>
      <c r="BP7" s="38">
        <v>325.02</v>
      </c>
      <c r="BQ7" s="38">
        <v>65.09</v>
      </c>
      <c r="BR7" s="38">
        <v>63.37</v>
      </c>
      <c r="BS7" s="38">
        <v>61.87</v>
      </c>
      <c r="BT7" s="38">
        <v>78.5</v>
      </c>
      <c r="BU7" s="38">
        <v>74.709999999999994</v>
      </c>
      <c r="BV7" s="38">
        <v>57.93</v>
      </c>
      <c r="BW7" s="38">
        <v>57.03</v>
      </c>
      <c r="BX7" s="38">
        <v>55.84</v>
      </c>
      <c r="BY7" s="38">
        <v>57.08</v>
      </c>
      <c r="BZ7" s="38">
        <v>55.85</v>
      </c>
      <c r="CA7" s="38">
        <v>60.61</v>
      </c>
      <c r="CB7" s="38">
        <v>322.69</v>
      </c>
      <c r="CC7" s="38">
        <v>331.07</v>
      </c>
      <c r="CD7" s="38">
        <v>337.33</v>
      </c>
      <c r="CE7" s="38">
        <v>265.88</v>
      </c>
      <c r="CF7" s="38">
        <v>279.38</v>
      </c>
      <c r="CG7" s="38">
        <v>276.93</v>
      </c>
      <c r="CH7" s="38">
        <v>283.73</v>
      </c>
      <c r="CI7" s="38">
        <v>287.57</v>
      </c>
      <c r="CJ7" s="38">
        <v>286.86</v>
      </c>
      <c r="CK7" s="38">
        <v>287.91000000000003</v>
      </c>
      <c r="CL7" s="38">
        <v>270.94</v>
      </c>
      <c r="CM7" s="38">
        <v>50</v>
      </c>
      <c r="CN7" s="38">
        <v>50</v>
      </c>
      <c r="CO7" s="38">
        <v>50</v>
      </c>
      <c r="CP7" s="38">
        <v>50</v>
      </c>
      <c r="CQ7" s="38">
        <v>50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2020-01-29T09:13:54Z</dcterms:modified>
</cp:coreProperties>
</file>