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66clt01\共有フォルダ\企画管理係\地方公営企業会計\経営比較分析表\H30\"/>
    </mc:Choice>
  </mc:AlternateContent>
  <workbookProtection workbookAlgorithmName="SHA-512" workbookHashValue="o+QcTLHGB6a6dX716qRql+ovDYJCYD2Fm7iEDrg5N1m6LrGryBWEH2w3pNpSAxnQrpU/ZLggGm5PJEGI9v+MiQ==" workbookSaltValue="VlcQo8vmS4lCQACHtdgIC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<sst xmlns="http://schemas.openxmlformats.org/spreadsheetml/2006/main" count="228" uniqueCount="114">
  <si>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</si>
  <si>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</si>
  <si>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</si>
  <si>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</si>
  <si>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</si>
  <si>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</si>
  <si>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</si>
  <si>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</si>
  <si>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</si>
  <si>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</si>
  <si>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</si>
  <si>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</si>
  <si>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</si>
  <si>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</si>
  <si>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</si>
  <si>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</si>
  <si>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</si>
  <si>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</si>
  <si>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</si>
  <si>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</si>
  <si>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</si>
  <si>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</si>
  <si>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</si>
  <si>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</si>
  <si>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</si>
  <si>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</si>
  <si>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</si>
  <si>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</si>
  <si>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</si>
  <si>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</si>
  <si>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</si>
  <si>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</si>
  <si>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</si>
  <si>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</si>
  <si>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</si>
  <si>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</si>
  <si>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</si>
  <si>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</si>
  <si>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</si>
  <si>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</si>
  <si>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</si>
  <si>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</si>
  <si>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</si>
  <si>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</si>
  <si>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</si>
  <si>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</si>
  <si>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</si>
  <si>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</si>
  <si>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</si>
  <si>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</si>
  <si>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</si>
  <si>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</si>
  <si>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</si>
  <si>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</si>
  <si>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</si>
  <si>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</si>
  <si>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</si>
  <si>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</si>
  <si>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</si>
  <si>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</si>
  <si>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</si>
  <si>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</si>
  <si>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</si>
  <si>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</si>
  <si>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</si>
  <si>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</si>
  <si>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</si>
  <si>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</si>
  <si>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</si>
  <si>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</si>
  <si>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</si>
  <si>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</si>
  <si>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</si>
  <si>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</si>
  <si>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</si>
  <si>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</si>
  <si>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</si>
  <si>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</si>
  <si>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</si>
  <si>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</si>
  <si>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</si>
  <si>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</si>
  <si>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</si>
  <si>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</si>
  <si>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</si>
  <si>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</si>
  <si>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</si>
  <si>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</si>
  <si>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</si>
  <si>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</si>
  <si>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</si>
  <si>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</si>
  <si>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</si>
  <si>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</si>
  <si>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</si>
  <si>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</si>
  <si>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</si>
  <si>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</si>
  <si>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和歌山県　御坊市</t>
  </si>
  <si>
    <t>法非適用</t>
  </si>
  <si>
    <t>下水道事業</t>
  </si>
  <si>
    <t>特定環境保全公共下水道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</si>
  <si>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</si>
  <si>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</si>
  <si>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</si>
  <si>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</si>
  <si>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</si>
  <si>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</si>
  <si>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</si>
  <si>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</si>
  <si>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</si>
  <si>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平成23年の供用開始から年数が経過していないため、老朽化による管渠の更新は行っていない。今後、老朽化の状況を踏まえ、計画を立てて取り組んでいく必要がある。</t>
    <rPh sb="1" eb="3">
      <t>ヘイセイ</t>
    </rPh>
    <rPh sb="5" eb="6">
      <t>ネン</t>
    </rPh>
    <rPh sb="13" eb="15">
      <t>ネンスウ</t>
    </rPh>
    <rPh sb="16" eb="18">
      <t>ケイカ</t>
    </rPh>
    <phoneticPr fontId="4"/>
  </si>
  <si>
    <t>　本市の下水道事業は、経営改善に向けた接続啓発及び接続率の向上、経営の効率性の向上を目指すとともに、維持管理費用の削減や投資の効率化を踏まえた、計画的な管渠整備を行っていく必要がある。　　　　　今後は、本事業のさらなる財務状況の明確化、経営の効率化・健全化の向上を図るために、地方公営企業法の適用に取組み、健全で安定的な事業運営を目指していく。</t>
    <rPh sb="1" eb="3">
      <t>ホンシ</t>
    </rPh>
    <rPh sb="4" eb="7">
      <t>ゲスイドウ</t>
    </rPh>
    <rPh sb="7" eb="9">
      <t>ジギョウ</t>
    </rPh>
    <rPh sb="11" eb="13">
      <t>ケイエイ</t>
    </rPh>
    <rPh sb="13" eb="15">
      <t>カイゼン</t>
    </rPh>
    <rPh sb="16" eb="17">
      <t>ム</t>
    </rPh>
    <rPh sb="23" eb="24">
      <t>オヨ</t>
    </rPh>
    <rPh sb="29" eb="31">
      <t>コウジョウ</t>
    </rPh>
    <phoneticPr fontId="4"/>
  </si>
  <si>
    <t>①収益的収支比率　　　　　　　　　　　　　　　前年度より若干上昇し比率は90％以上となっているが、依然として一般会計繰入金の割合が高く、繰入金に依存している状況が続いている。　　　　　　　　　　　　　　　　④企業債残高対事業規模比率　　　　　　　　　　類似団体平均値と比べると高い比率となっている。今後も地方債の借入により、平均値より高い状況が続くと見込まれる。　　　　　　　　　　　　　　　　　　　　　⑤経費回収率　　　　　　　　　　　　　　　　　類似団体平均値に比べて低い比率となっており、使用料で回収できない不足分については、依然として一般会計繰入金で賄っている状況が続いている。　　　　　　　　　　　　　　　　　　　　⑥汚水処理原価　　　　　　　　　　　　　　　　類似団体平均値より低い状況となっているので、今後も接続率の向上や汚水処理費の削減に取り組み、汚水処理原価の一層の改善を図っていく必要がある。　　　　　　　　　　　　　　　　　　　　　⑦施設利用率　　　　　　　　　　　　　　　　　接続戸数が少ないため、類似団体平均値を大きく下まわっている。今後も接続促進のための啓発活動等を行い、接続率の向上を図っていく必要がある。　　　　　　　　　⑧水洗化率　　　　　　　　　　　　　　　　　　類似団体平均値と比べると大きく下回っている。今後も水洗化率向上のために、啓発活動等の接続促進に取り組んでいく必要がある。</t>
    <rPh sb="1" eb="4">
      <t>シュウエキテキ</t>
    </rPh>
    <rPh sb="4" eb="6">
      <t>シュウシ</t>
    </rPh>
    <rPh sb="6" eb="8">
      <t>ヒリツ</t>
    </rPh>
    <rPh sb="28" eb="30">
      <t>ジャッカン</t>
    </rPh>
    <rPh sb="33" eb="35">
      <t>ヒリツ</t>
    </rPh>
    <rPh sb="39" eb="41">
      <t>イジョウ</t>
    </rPh>
    <rPh sb="104" eb="106">
      <t>キギョウ</t>
    </rPh>
    <rPh sb="106" eb="107">
      <t>サイ</t>
    </rPh>
    <rPh sb="107" eb="109">
      <t>ザンダカ</t>
    </rPh>
    <rPh sb="109" eb="110">
      <t>タイ</t>
    </rPh>
    <rPh sb="110" eb="112">
      <t>ジギョウ</t>
    </rPh>
    <rPh sb="112" eb="114">
      <t>キボ</t>
    </rPh>
    <rPh sb="114" eb="116">
      <t>ヒリツ</t>
    </rPh>
    <rPh sb="132" eb="133">
      <t>アタイ</t>
    </rPh>
    <rPh sb="138" eb="139">
      <t>タカ</t>
    </rPh>
    <rPh sb="140" eb="142">
      <t>ヒリツ</t>
    </rPh>
    <rPh sb="149" eb="151">
      <t>コンゴ</t>
    </rPh>
    <rPh sb="152" eb="155">
      <t>チホウサイ</t>
    </rPh>
    <rPh sb="156" eb="158">
      <t>カリイレ</t>
    </rPh>
    <rPh sb="162" eb="165">
      <t>ヘイキンチ</t>
    </rPh>
    <rPh sb="167" eb="168">
      <t>タカ</t>
    </rPh>
    <rPh sb="169" eb="171">
      <t>ジョウキョウ</t>
    </rPh>
    <rPh sb="172" eb="173">
      <t>ツヅ</t>
    </rPh>
    <rPh sb="175" eb="177">
      <t>ミコ</t>
    </rPh>
    <rPh sb="203" eb="205">
      <t>ケイヒ</t>
    </rPh>
    <rPh sb="205" eb="207">
      <t>カイシュウ</t>
    </rPh>
    <rPh sb="207" eb="208">
      <t>リツ</t>
    </rPh>
    <rPh sb="231" eb="232">
      <t>アタイ</t>
    </rPh>
    <rPh sb="233" eb="234">
      <t>クラ</t>
    </rPh>
    <rPh sb="236" eb="237">
      <t>ヒク</t>
    </rPh>
    <rPh sb="238" eb="240">
      <t>ヒリツ</t>
    </rPh>
    <rPh sb="247" eb="250">
      <t>シヨウリョウ</t>
    </rPh>
    <rPh sb="251" eb="253">
      <t>カイシュウ</t>
    </rPh>
    <rPh sb="266" eb="268">
      <t>イゼン</t>
    </rPh>
    <rPh sb="287" eb="288">
      <t>ツヅ</t>
    </rPh>
    <rPh sb="314" eb="316">
      <t>オスイ</t>
    </rPh>
    <rPh sb="316" eb="318">
      <t>ショリ</t>
    </rPh>
    <rPh sb="318" eb="320">
      <t>ゲンカ</t>
    </rPh>
    <rPh sb="336" eb="338">
      <t>ルイジ</t>
    </rPh>
    <rPh sb="338" eb="340">
      <t>ダンタイ</t>
    </rPh>
    <rPh sb="340" eb="342">
      <t>ヘイキン</t>
    </rPh>
    <rPh sb="342" eb="343">
      <t>アタイ</t>
    </rPh>
    <rPh sb="345" eb="346">
      <t>ヒク</t>
    </rPh>
    <rPh sb="347" eb="349">
      <t>ジョウキョウ</t>
    </rPh>
    <rPh sb="358" eb="360">
      <t>コンゴ</t>
    </rPh>
    <rPh sb="361" eb="363">
      <t>セツゾク</t>
    </rPh>
    <rPh sb="363" eb="364">
      <t>リツ</t>
    </rPh>
    <rPh sb="365" eb="367">
      <t>コウジョウ</t>
    </rPh>
    <rPh sb="368" eb="370">
      <t>オスイ</t>
    </rPh>
    <rPh sb="370" eb="372">
      <t>ショリ</t>
    </rPh>
    <rPh sb="372" eb="373">
      <t>ヒ</t>
    </rPh>
    <rPh sb="374" eb="376">
      <t>サクゲン</t>
    </rPh>
    <rPh sb="377" eb="378">
      <t>ト</t>
    </rPh>
    <rPh sb="379" eb="380">
      <t>ク</t>
    </rPh>
    <rPh sb="382" eb="384">
      <t>オスイ</t>
    </rPh>
    <rPh sb="384" eb="386">
      <t>ショリ</t>
    </rPh>
    <rPh sb="386" eb="388">
      <t>ゲンカ</t>
    </rPh>
    <rPh sb="389" eb="391">
      <t>イッソウ</t>
    </rPh>
    <rPh sb="392" eb="394">
      <t>カイゼン</t>
    </rPh>
    <rPh sb="395" eb="396">
      <t>ハカ</t>
    </rPh>
    <rPh sb="400" eb="402">
      <t>ヒツヨウ</t>
    </rPh>
    <rPh sb="428" eb="430">
      <t>シセツ</t>
    </rPh>
    <rPh sb="430" eb="432">
      <t>リヨウ</t>
    </rPh>
    <rPh sb="432" eb="433">
      <t>リツ</t>
    </rPh>
    <rPh sb="467" eb="468">
      <t>アタイ</t>
    </rPh>
    <rPh sb="469" eb="470">
      <t>オオ</t>
    </rPh>
    <rPh sb="480" eb="482">
      <t>コンゴ</t>
    </rPh>
    <rPh sb="483" eb="485">
      <t>セツゾク</t>
    </rPh>
    <rPh sb="485" eb="487">
      <t>ソクシン</t>
    </rPh>
    <rPh sb="491" eb="493">
      <t>ケイハツ</t>
    </rPh>
    <rPh sb="493" eb="495">
      <t>カツドウ</t>
    </rPh>
    <rPh sb="495" eb="496">
      <t>トウ</t>
    </rPh>
    <rPh sb="497" eb="498">
      <t>オコナ</t>
    </rPh>
    <rPh sb="500" eb="502">
      <t>セツゾク</t>
    </rPh>
    <rPh sb="502" eb="503">
      <t>リツ</t>
    </rPh>
    <rPh sb="504" eb="506">
      <t>コウジョウ</t>
    </rPh>
    <rPh sb="507" eb="508">
      <t>ハカ</t>
    </rPh>
    <rPh sb="512" eb="514">
      <t>ヒツヨウ</t>
    </rPh>
    <rPh sb="528" eb="531">
      <t>スイセンカ</t>
    </rPh>
    <rPh sb="531" eb="532">
      <t>リツ</t>
    </rPh>
    <rPh sb="550" eb="556">
      <t>ルイジダンタイヘイキン</t>
    </rPh>
    <rPh sb="556" eb="557">
      <t>アタイ</t>
    </rPh>
    <rPh sb="558" eb="559">
      <t>クラ</t>
    </rPh>
    <rPh sb="562" eb="563">
      <t>オオ</t>
    </rPh>
    <rPh sb="565" eb="567">
      <t>シタマワ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</si>
</sst>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FC-480E-922B-92EE5AD73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0.26</c:v>
                </c:pt>
                <c:pt idx="2">
                  <c:v>0.13</c:v>
                </c:pt>
                <c:pt idx="3">
                  <c:v>0.13</c:v>
                </c:pt>
                <c:pt idx="4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FC-480E-922B-92EE5AD73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3.23</c:v>
                </c:pt>
                <c:pt idx="1">
                  <c:v>4.6900000000000004</c:v>
                </c:pt>
                <c:pt idx="2">
                  <c:v>5.38</c:v>
                </c:pt>
                <c:pt idx="3">
                  <c:v>6.69</c:v>
                </c:pt>
                <c:pt idx="4">
                  <c:v>9.5399999999999991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10-4474-9934-3B36C09D0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34.74</c:v>
                </c:pt>
                <c:pt idx="1">
                  <c:v>36.65</c:v>
                </c:pt>
                <c:pt idx="2">
                  <c:v>37.72</c:v>
                </c:pt>
                <c:pt idx="3">
                  <c:v>37.08</c:v>
                </c:pt>
                <c:pt idx="4">
                  <c:v>37.46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10-4474-9934-3B36C09D0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23.13</c:v>
                </c:pt>
                <c:pt idx="1">
                  <c:v>27.01</c:v>
                </c:pt>
                <c:pt idx="2">
                  <c:v>25.94</c:v>
                </c:pt>
                <c:pt idx="3">
                  <c:v>28.15</c:v>
                </c:pt>
                <c:pt idx="4">
                  <c:v>30.83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BA-4D82-93D6-F3ABE66A4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70.14</c:v>
                </c:pt>
                <c:pt idx="1">
                  <c:v>68.83</c:v>
                </c:pt>
                <c:pt idx="2">
                  <c:v>68.459999999999994</c:v>
                </c:pt>
                <c:pt idx="3">
                  <c:v>67.22</c:v>
                </c:pt>
                <c:pt idx="4">
                  <c:v>67.459999999999994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BA-4D82-93D6-F3ABE66A4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65.89</c:v>
                </c:pt>
                <c:pt idx="1">
                  <c:v>57.26</c:v>
                </c:pt>
                <c:pt idx="2">
                  <c:v>48.79</c:v>
                </c:pt>
                <c:pt idx="3">
                  <c:v>94.68</c:v>
                </c:pt>
                <c:pt idx="4">
                  <c:v>94.94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68-4DCD-8314-8791723B6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68-4DCD-8314-8791723B6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1A-470E-AE07-10E0ACDFC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1A-470E-AE07-10E0ACDFC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A8-41BE-AAF4-D494F84919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A8-41BE-AAF4-D494F84919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C5-4AB8-9FD6-213B4082B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C5-4AB8-9FD6-213B4082B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3C-4C1A-B3B9-61A686AA9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3C-4C1A-B3B9-61A686AA9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32701.55</c:v>
                </c:pt>
                <c:pt idx="1">
                  <c:v>2205.88</c:v>
                </c:pt>
                <c:pt idx="2">
                  <c:v>3583.48</c:v>
                </c:pt>
                <c:pt idx="3">
                  <c:v>3596.23</c:v>
                </c:pt>
                <c:pt idx="4">
                  <c:v>3057.49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5C-4734-A25B-045AE626C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1671.86</c:v>
                </c:pt>
                <c:pt idx="1">
                  <c:v>1673.47</c:v>
                </c:pt>
                <c:pt idx="2">
                  <c:v>1592.72</c:v>
                </c:pt>
                <c:pt idx="3">
                  <c:v>1223.96</c:v>
                </c:pt>
                <c:pt idx="4">
                  <c:v>1269.1500000000001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5C-4734-A25B-045AE626C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8.0299999999999994</c:v>
                </c:pt>
                <c:pt idx="1">
                  <c:v>10.37</c:v>
                </c:pt>
                <c:pt idx="2">
                  <c:v>9.9700000000000006</c:v>
                </c:pt>
                <c:pt idx="3">
                  <c:v>59.49</c:v>
                </c:pt>
                <c:pt idx="4">
                  <c:v>62.4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E2-43F3-8AEE-D1C0CCA93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50.54</c:v>
                </c:pt>
                <c:pt idx="1">
                  <c:v>49.22</c:v>
                </c:pt>
                <c:pt idx="2">
                  <c:v>53.7</c:v>
                </c:pt>
                <c:pt idx="3">
                  <c:v>61.54</c:v>
                </c:pt>
                <c:pt idx="4">
                  <c:v>63.97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E2-43F3-8AEE-D1C0CCA93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1724.96</c:v>
                </c:pt>
                <c:pt idx="1">
                  <c:v>1405.51</c:v>
                </c:pt>
                <c:pt idx="2">
                  <c:v>1473.74</c:v>
                </c:pt>
                <c:pt idx="3">
                  <c:v>245.42</c:v>
                </c:pt>
                <c:pt idx="4">
                  <c:v>231.27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82-4965-9164-0E62E8318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320.36</c:v>
                </c:pt>
                <c:pt idx="1">
                  <c:v>332.02</c:v>
                </c:pt>
                <c:pt idx="2">
                  <c:v>300.35000000000002</c:v>
                </c:pt>
                <c:pt idx="3">
                  <c:v>267.86</c:v>
                </c:pt>
                <c:pt idx="4">
                  <c:v>256.82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82-4965-9164-0E62E8318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【1,209.40】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【219.46】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J16" zoomScaleNormal="100" workbookViewId="0">
      <selection activeCell="BG12" sqref="BG1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和歌山県　御坊市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特定環境保全公共下水道</v>
      </c>
      <c r="Q8" s="48"/>
      <c r="R8" s="48"/>
      <c r="S8" s="48"/>
      <c r="T8" s="48"/>
      <c r="U8" s="48"/>
      <c r="V8" s="48"/>
      <c r="W8" s="48" t="str">
        <f>データ!L6</f>
        <v>D3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23595</v>
      </c>
      <c r="AM8" s="50"/>
      <c r="AN8" s="50"/>
      <c r="AO8" s="50"/>
      <c r="AP8" s="50"/>
      <c r="AQ8" s="50"/>
      <c r="AR8" s="50"/>
      <c r="AS8" s="50"/>
      <c r="AT8" s="45">
        <f>データ!T6</f>
        <v>43.91</v>
      </c>
      <c r="AU8" s="45"/>
      <c r="AV8" s="45"/>
      <c r="AW8" s="45"/>
      <c r="AX8" s="45"/>
      <c r="AY8" s="45"/>
      <c r="AZ8" s="45"/>
      <c r="BA8" s="45"/>
      <c r="BB8" s="45">
        <f>データ!U6</f>
        <v>537.35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5.17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50">
        <f>データ!R6</f>
        <v>3132</v>
      </c>
      <c r="AE10" s="50"/>
      <c r="AF10" s="50"/>
      <c r="AG10" s="50"/>
      <c r="AH10" s="50"/>
      <c r="AI10" s="50"/>
      <c r="AJ10" s="50"/>
      <c r="AK10" s="2"/>
      <c r="AL10" s="50">
        <f>データ!V6</f>
        <v>1210</v>
      </c>
      <c r="AM10" s="50"/>
      <c r="AN10" s="50"/>
      <c r="AO10" s="50"/>
      <c r="AP10" s="50"/>
      <c r="AQ10" s="50"/>
      <c r="AR10" s="50"/>
      <c r="AS10" s="50"/>
      <c r="AT10" s="45">
        <f>データ!W6</f>
        <v>0.36</v>
      </c>
      <c r="AU10" s="45"/>
      <c r="AV10" s="45"/>
      <c r="AW10" s="45"/>
      <c r="AX10" s="45"/>
      <c r="AY10" s="45"/>
      <c r="AZ10" s="45"/>
      <c r="BA10" s="45"/>
      <c r="BB10" s="45">
        <f>データ!X6</f>
        <v>3361.11</v>
      </c>
      <c r="BC10" s="45"/>
      <c r="BD10" s="45"/>
      <c r="BE10" s="45"/>
      <c r="BF10" s="45"/>
      <c r="BG10" s="45"/>
      <c r="BH10" s="45"/>
      <c r="BI10" s="45"/>
      <c r="BJ10" s="2"/>
      <c r="BK10" s="2"/>
      <c r="BL10" s="68" t="s">
        <v>22</v>
      </c>
      <c r="BM10" s="6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0" t="s">
        <v>24</v>
      </c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</row>
    <row r="14" spans="1:78" ht="13.5" customHeight="1" x14ac:dyDescent="0.15">
      <c r="A14" s="2"/>
      <c r="B14" s="72" t="s">
        <v>25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4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3" t="s">
        <v>113</v>
      </c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3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3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3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3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3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3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3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3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3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3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3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3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3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3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3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3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3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3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3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3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3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3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3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3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3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3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3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27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3" t="s">
        <v>111</v>
      </c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3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3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3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3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3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3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3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3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3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3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3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3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5"/>
    </row>
    <row r="60" spans="1:78" ht="13.5" customHeight="1" x14ac:dyDescent="0.15">
      <c r="A60" s="2"/>
      <c r="B60" s="59" t="s">
        <v>28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53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5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53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3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29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3" t="s">
        <v>112</v>
      </c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3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3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3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3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3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3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3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3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3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3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3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3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3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3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3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6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【1,209.40】</v>
      </c>
      <c r="I86" s="26" t="str">
        <f>データ!CA6</f>
        <v>【74.48】</v>
      </c>
      <c r="J86" s="26" t="str">
        <f>データ!CL6</f>
        <v>【219.46】</v>
      </c>
      <c r="K86" s="26" t="str">
        <f>データ!CW6</f>
        <v>【42.82】</v>
      </c>
      <c r="L86" s="26" t="str">
        <f>データ!DH6</f>
        <v>【83.36】</v>
      </c>
      <c r="M86" s="26" t="s">
        <v>44</v>
      </c>
      <c r="N86" s="26" t="s">
        <v>44</v>
      </c>
      <c r="O86" s="26" t="str">
        <f>データ!EO6</f>
        <v>【0.12】</v>
      </c>
    </row>
  </sheetData>
  <sheetProtection algorithmName="SHA-512" hashValue="EclGo32OX5EPB97oRAyrHjVmSCHY9YH0Z4WZvjxvVRXJNSiB594gYM/nZYnMSuVlcY/poxGrWigmnQos1xnMyA==" saltValue="EF4UZLofUDr0hog4iGJXt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6" t="s">
        <v>54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55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56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58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59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60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61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62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63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64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65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66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67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68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2018</v>
      </c>
      <c r="C6" s="33">
        <f t="shared" ref="C6:X6" si="3">C7</f>
        <v>302058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和歌山県　御坊市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5.17</v>
      </c>
      <c r="Q6" s="34">
        <f t="shared" si="3"/>
        <v>100</v>
      </c>
      <c r="R6" s="34">
        <f t="shared" si="3"/>
        <v>3132</v>
      </c>
      <c r="S6" s="34">
        <f t="shared" si="3"/>
        <v>23595</v>
      </c>
      <c r="T6" s="34">
        <f t="shared" si="3"/>
        <v>43.91</v>
      </c>
      <c r="U6" s="34">
        <f t="shared" si="3"/>
        <v>537.35</v>
      </c>
      <c r="V6" s="34">
        <f t="shared" si="3"/>
        <v>1210</v>
      </c>
      <c r="W6" s="34">
        <f t="shared" si="3"/>
        <v>0.36</v>
      </c>
      <c r="X6" s="34">
        <f t="shared" si="3"/>
        <v>3361.11</v>
      </c>
      <c r="Y6" s="35">
        <f>IF(Y7="",NA(),Y7)</f>
        <v>65.89</v>
      </c>
      <c r="Z6" s="35">
        <f t="shared" ref="Z6:AH6" si="4">IF(Z7="",NA(),Z7)</f>
        <v>57.26</v>
      </c>
      <c r="AA6" s="35">
        <f t="shared" si="4"/>
        <v>48.79</v>
      </c>
      <c r="AB6" s="35">
        <f t="shared" si="4"/>
        <v>94.68</v>
      </c>
      <c r="AC6" s="35">
        <f t="shared" si="4"/>
        <v>94.94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32701.55</v>
      </c>
      <c r="BG6" s="35">
        <f t="shared" ref="BG6:BO6" si="7">IF(BG7="",NA(),BG7)</f>
        <v>2205.88</v>
      </c>
      <c r="BH6" s="35">
        <f t="shared" si="7"/>
        <v>3583.48</v>
      </c>
      <c r="BI6" s="35">
        <f t="shared" si="7"/>
        <v>3596.23</v>
      </c>
      <c r="BJ6" s="35">
        <f t="shared" si="7"/>
        <v>3057.49</v>
      </c>
      <c r="BK6" s="35">
        <f t="shared" si="7"/>
        <v>1671.86</v>
      </c>
      <c r="BL6" s="35">
        <f t="shared" si="7"/>
        <v>1673.47</v>
      </c>
      <c r="BM6" s="35">
        <f t="shared" si="7"/>
        <v>1592.72</v>
      </c>
      <c r="BN6" s="35">
        <f t="shared" si="7"/>
        <v>1223.96</v>
      </c>
      <c r="BO6" s="35">
        <f t="shared" si="7"/>
        <v>1269.1500000000001</v>
      </c>
      <c r="BP6" s="34" t="str">
        <f>IF(BP7="","",IF(BP7="-","【-】","【"&amp;SUBSTITUTE(TEXT(BP7,"#,##0.00"),"-","△")&amp;"】"))</f>
        <v>【1,209.40】</v>
      </c>
      <c r="BQ6" s="35">
        <f>IF(BQ7="",NA(),BQ7)</f>
        <v>8.0299999999999994</v>
      </c>
      <c r="BR6" s="35">
        <f t="shared" ref="BR6:BZ6" si="8">IF(BR7="",NA(),BR7)</f>
        <v>10.37</v>
      </c>
      <c r="BS6" s="35">
        <f t="shared" si="8"/>
        <v>9.9700000000000006</v>
      </c>
      <c r="BT6" s="35">
        <f t="shared" si="8"/>
        <v>59.49</v>
      </c>
      <c r="BU6" s="35">
        <f t="shared" si="8"/>
        <v>62.4</v>
      </c>
      <c r="BV6" s="35">
        <f t="shared" si="8"/>
        <v>50.54</v>
      </c>
      <c r="BW6" s="35">
        <f t="shared" si="8"/>
        <v>49.22</v>
      </c>
      <c r="BX6" s="35">
        <f t="shared" si="8"/>
        <v>53.7</v>
      </c>
      <c r="BY6" s="35">
        <f t="shared" si="8"/>
        <v>61.54</v>
      </c>
      <c r="BZ6" s="35">
        <f t="shared" si="8"/>
        <v>63.97</v>
      </c>
      <c r="CA6" s="34" t="str">
        <f>IF(CA7="","",IF(CA7="-","【-】","【"&amp;SUBSTITUTE(TEXT(CA7,"#,##0.00"),"-","△")&amp;"】"))</f>
        <v>【74.48】</v>
      </c>
      <c r="CB6" s="35">
        <f>IF(CB7="",NA(),CB7)</f>
        <v>1724.96</v>
      </c>
      <c r="CC6" s="35">
        <f t="shared" ref="CC6:CK6" si="9">IF(CC7="",NA(),CC7)</f>
        <v>1405.51</v>
      </c>
      <c r="CD6" s="35">
        <f t="shared" si="9"/>
        <v>1473.74</v>
      </c>
      <c r="CE6" s="35">
        <f t="shared" si="9"/>
        <v>245.42</v>
      </c>
      <c r="CF6" s="35">
        <f t="shared" si="9"/>
        <v>231.27</v>
      </c>
      <c r="CG6" s="35">
        <f t="shared" si="9"/>
        <v>320.36</v>
      </c>
      <c r="CH6" s="35">
        <f t="shared" si="9"/>
        <v>332.02</v>
      </c>
      <c r="CI6" s="35">
        <f t="shared" si="9"/>
        <v>300.35000000000002</v>
      </c>
      <c r="CJ6" s="35">
        <f t="shared" si="9"/>
        <v>267.86</v>
      </c>
      <c r="CK6" s="35">
        <f t="shared" si="9"/>
        <v>256.82</v>
      </c>
      <c r="CL6" s="34" t="str">
        <f>IF(CL7="","",IF(CL7="-","【-】","【"&amp;SUBSTITUTE(TEXT(CL7,"#,##0.00"),"-","△")&amp;"】"))</f>
        <v>【219.46】</v>
      </c>
      <c r="CM6" s="35">
        <f>IF(CM7="",NA(),CM7)</f>
        <v>3.23</v>
      </c>
      <c r="CN6" s="35">
        <f t="shared" ref="CN6:CV6" si="10">IF(CN7="",NA(),CN7)</f>
        <v>4.6900000000000004</v>
      </c>
      <c r="CO6" s="35">
        <f t="shared" si="10"/>
        <v>5.38</v>
      </c>
      <c r="CP6" s="35">
        <f t="shared" si="10"/>
        <v>6.69</v>
      </c>
      <c r="CQ6" s="35">
        <f t="shared" si="10"/>
        <v>9.5399999999999991</v>
      </c>
      <c r="CR6" s="35">
        <f t="shared" si="10"/>
        <v>34.74</v>
      </c>
      <c r="CS6" s="35">
        <f t="shared" si="10"/>
        <v>36.65</v>
      </c>
      <c r="CT6" s="35">
        <f t="shared" si="10"/>
        <v>37.72</v>
      </c>
      <c r="CU6" s="35">
        <f t="shared" si="10"/>
        <v>37.08</v>
      </c>
      <c r="CV6" s="35">
        <f t="shared" si="10"/>
        <v>37.46</v>
      </c>
      <c r="CW6" s="34" t="str">
        <f>IF(CW7="","",IF(CW7="-","【-】","【"&amp;SUBSTITUTE(TEXT(CW7,"#,##0.00"),"-","△")&amp;"】"))</f>
        <v>【42.82】</v>
      </c>
      <c r="CX6" s="35">
        <f>IF(CX7="",NA(),CX7)</f>
        <v>23.13</v>
      </c>
      <c r="CY6" s="35">
        <f t="shared" ref="CY6:DG6" si="11">IF(CY7="",NA(),CY7)</f>
        <v>27.01</v>
      </c>
      <c r="CZ6" s="35">
        <f t="shared" si="11"/>
        <v>25.94</v>
      </c>
      <c r="DA6" s="35">
        <f t="shared" si="11"/>
        <v>28.15</v>
      </c>
      <c r="DB6" s="35">
        <f t="shared" si="11"/>
        <v>30.83</v>
      </c>
      <c r="DC6" s="35">
        <f t="shared" si="11"/>
        <v>70.14</v>
      </c>
      <c r="DD6" s="35">
        <f t="shared" si="11"/>
        <v>68.83</v>
      </c>
      <c r="DE6" s="35">
        <f t="shared" si="11"/>
        <v>68.459999999999994</v>
      </c>
      <c r="DF6" s="35">
        <f t="shared" si="11"/>
        <v>67.22</v>
      </c>
      <c r="DG6" s="35">
        <f t="shared" si="11"/>
        <v>67.459999999999994</v>
      </c>
      <c r="DH6" s="34" t="str">
        <f>IF(DH7="","",IF(DH7="-","【-】","【"&amp;SUBSTITUTE(TEXT(DH7,"#,##0.00"),"-","△")&amp;"】"))</f>
        <v>【83.36】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0.08</v>
      </c>
      <c r="EK6" s="35">
        <f t="shared" si="14"/>
        <v>0.26</v>
      </c>
      <c r="EL6" s="35">
        <f t="shared" si="14"/>
        <v>0.13</v>
      </c>
      <c r="EM6" s="35">
        <f t="shared" si="14"/>
        <v>0.13</v>
      </c>
      <c r="EN6" s="35">
        <f t="shared" si="14"/>
        <v>0.09</v>
      </c>
      <c r="EO6" s="34" t="str">
        <f>IF(EO7="","",IF(EO7="-","【-】","【"&amp;SUBSTITUTE(TEXT(EO7,"#,##0.00"),"-","△")&amp;"】"))</f>
        <v>【0.12】</v>
      </c>
    </row>
    <row r="7" spans="1:145" s="36" customFormat="1" x14ac:dyDescent="0.15">
      <c r="A7" s="28"/>
      <c r="B7" s="37">
        <v>2018</v>
      </c>
      <c r="C7" s="37">
        <v>302058</v>
      </c>
      <c r="D7" s="37">
        <v>47</v>
      </c>
      <c r="E7" s="37">
        <v>17</v>
      </c>
      <c r="F7" s="37">
        <v>4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5.17</v>
      </c>
      <c r="Q7" s="38">
        <v>100</v>
      </c>
      <c r="R7" s="38">
        <v>3132</v>
      </c>
      <c r="S7" s="38">
        <v>23595</v>
      </c>
      <c r="T7" s="38">
        <v>43.91</v>
      </c>
      <c r="U7" s="38">
        <v>537.35</v>
      </c>
      <c r="V7" s="38">
        <v>1210</v>
      </c>
      <c r="W7" s="38">
        <v>0.36</v>
      </c>
      <c r="X7" s="38">
        <v>3361.11</v>
      </c>
      <c r="Y7" s="38">
        <v>65.89</v>
      </c>
      <c r="Z7" s="38">
        <v>57.26</v>
      </c>
      <c r="AA7" s="38">
        <v>48.79</v>
      </c>
      <c r="AB7" s="38">
        <v>94.68</v>
      </c>
      <c r="AC7" s="38">
        <v>94.94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32701.55</v>
      </c>
      <c r="BG7" s="38">
        <v>2205.88</v>
      </c>
      <c r="BH7" s="38">
        <v>3583.48</v>
      </c>
      <c r="BI7" s="38">
        <v>3596.23</v>
      </c>
      <c r="BJ7" s="38">
        <v>3057.49</v>
      </c>
      <c r="BK7" s="38">
        <v>1671.86</v>
      </c>
      <c r="BL7" s="38">
        <v>1673.47</v>
      </c>
      <c r="BM7" s="38">
        <v>1592.72</v>
      </c>
      <c r="BN7" s="38">
        <v>1223.96</v>
      </c>
      <c r="BO7" s="38">
        <v>1269.1500000000001</v>
      </c>
      <c r="BP7" s="38">
        <v>1209.4000000000001</v>
      </c>
      <c r="BQ7" s="38">
        <v>8.0299999999999994</v>
      </c>
      <c r="BR7" s="38">
        <v>10.37</v>
      </c>
      <c r="BS7" s="38">
        <v>9.9700000000000006</v>
      </c>
      <c r="BT7" s="38">
        <v>59.49</v>
      </c>
      <c r="BU7" s="38">
        <v>62.4</v>
      </c>
      <c r="BV7" s="38">
        <v>50.54</v>
      </c>
      <c r="BW7" s="38">
        <v>49.22</v>
      </c>
      <c r="BX7" s="38">
        <v>53.7</v>
      </c>
      <c r="BY7" s="38">
        <v>61.54</v>
      </c>
      <c r="BZ7" s="38">
        <v>63.97</v>
      </c>
      <c r="CA7" s="38">
        <v>74.48</v>
      </c>
      <c r="CB7" s="38">
        <v>1724.96</v>
      </c>
      <c r="CC7" s="38">
        <v>1405.51</v>
      </c>
      <c r="CD7" s="38">
        <v>1473.74</v>
      </c>
      <c r="CE7" s="38">
        <v>245.42</v>
      </c>
      <c r="CF7" s="38">
        <v>231.27</v>
      </c>
      <c r="CG7" s="38">
        <v>320.36</v>
      </c>
      <c r="CH7" s="38">
        <v>332.02</v>
      </c>
      <c r="CI7" s="38">
        <v>300.35000000000002</v>
      </c>
      <c r="CJ7" s="38">
        <v>267.86</v>
      </c>
      <c r="CK7" s="38">
        <v>256.82</v>
      </c>
      <c r="CL7" s="38">
        <v>219.46</v>
      </c>
      <c r="CM7" s="38">
        <v>3.23</v>
      </c>
      <c r="CN7" s="38">
        <v>4.6900000000000004</v>
      </c>
      <c r="CO7" s="38">
        <v>5.38</v>
      </c>
      <c r="CP7" s="38">
        <v>6.69</v>
      </c>
      <c r="CQ7" s="38">
        <v>9.5399999999999991</v>
      </c>
      <c r="CR7" s="38">
        <v>34.74</v>
      </c>
      <c r="CS7" s="38">
        <v>36.65</v>
      </c>
      <c r="CT7" s="38">
        <v>37.72</v>
      </c>
      <c r="CU7" s="38">
        <v>37.08</v>
      </c>
      <c r="CV7" s="38">
        <v>37.46</v>
      </c>
      <c r="CW7" s="38">
        <v>42.82</v>
      </c>
      <c r="CX7" s="38">
        <v>23.13</v>
      </c>
      <c r="CY7" s="38">
        <v>27.01</v>
      </c>
      <c r="CZ7" s="38">
        <v>25.94</v>
      </c>
      <c r="DA7" s="38">
        <v>28.15</v>
      </c>
      <c r="DB7" s="38">
        <v>30.83</v>
      </c>
      <c r="DC7" s="38">
        <v>70.14</v>
      </c>
      <c r="DD7" s="38">
        <v>68.83</v>
      </c>
      <c r="DE7" s="38">
        <v>68.459999999999994</v>
      </c>
      <c r="DF7" s="38">
        <v>67.22</v>
      </c>
      <c r="DG7" s="38">
        <v>67.459999999999994</v>
      </c>
      <c r="DH7" s="38">
        <v>83.36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0.08</v>
      </c>
      <c r="EK7" s="38">
        <v>0.26</v>
      </c>
      <c r="EL7" s="38">
        <v>0.13</v>
      </c>
      <c r="EM7" s="38">
        <v>0.13</v>
      </c>
      <c r="EN7" s="38">
        <v>0.09</v>
      </c>
      <c r="EO7" s="38">
        <v>0.12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gesui23</cp:lastModifiedBy>
  <cp:lastPrinted>2020-02-05T01:03:47Z</cp:lastPrinted>
  <dcterms:created xsi:type="dcterms:W3CDTF">2019-12-05T05:13:31Z</dcterms:created>
  <dcterms:modified xsi:type="dcterms:W3CDTF">2020-02-05T01:37:32Z</dcterms:modified>
  <cp:category/>
</cp:coreProperties>
</file>