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arida.local\所属\経営管理部\経営企画課\経営企画課共有\財政係\財政係\１．各種調査\★公営企業会計関係\H31\照会\20200115【0207〆】公営企業に係る経営比較分析表の分析等について\水産回答\"/>
    </mc:Choice>
  </mc:AlternateContent>
  <workbookProtection workbookAlgorithmName="SHA-512" workbookHashValue="YltKvMAWlLUq6nEtDJo6/7cu8cTxCjNMplG3iMTKP4b7K5LIV2x4FjOFcn7PdcegJNYnlb2vKKsjeIF0tPwjkQ==" workbookSaltValue="gLTMTlgWbeemFkqgKmf4+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<sst xmlns="http://schemas.openxmlformats.org/spreadsheetml/2006/main" count="228" uniqueCount="114">
  <si>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</si>
  <si>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</si>
  <si>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</si>
  <si>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</si>
  <si>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</si>
  <si>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</si>
  <si>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</si>
  <si>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</si>
  <si>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</si>
  <si>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</si>
  <si>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</si>
  <si>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</si>
  <si>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</si>
  <si>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</si>
  <si>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</si>
  <si>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</si>
  <si>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</si>
  <si>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</si>
  <si>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</si>
  <si>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</si>
  <si>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</si>
  <si>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</si>
  <si>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</si>
  <si>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</si>
  <si>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</si>
  <si>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</si>
  <si>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</si>
  <si>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</si>
  <si>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</si>
  <si>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</si>
  <si>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</si>
  <si>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</si>
  <si>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</si>
  <si>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</si>
  <si>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</si>
  <si>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</si>
  <si>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</si>
  <si>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</si>
  <si>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</si>
  <si>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</si>
  <si>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</si>
  <si>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</si>
  <si>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</si>
  <si>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</si>
  <si>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</si>
  <si>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</si>
  <si>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</si>
  <si>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</si>
  <si>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</si>
  <si>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</si>
  <si>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</si>
  <si>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</si>
  <si>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</si>
  <si>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</si>
  <si>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</si>
  <si>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</si>
  <si>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</si>
  <si>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</si>
  <si>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</si>
  <si>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</si>
  <si>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</si>
  <si>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</si>
  <si>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</si>
  <si>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</si>
  <si>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</si>
  <si>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</si>
  <si>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</si>
  <si>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</si>
  <si>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</si>
  <si>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</si>
  <si>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</si>
  <si>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</si>
  <si>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</si>
  <si>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</si>
  <si>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</si>
  <si>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</si>
  <si>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</si>
  <si>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</si>
  <si>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</si>
  <si>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</si>
  <si>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</si>
  <si>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</si>
  <si>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</si>
  <si>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</si>
  <si>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</si>
  <si>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</si>
  <si>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</si>
  <si>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</si>
  <si>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</si>
  <si>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</si>
  <si>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</si>
  <si>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</si>
  <si>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</si>
  <si>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</si>
  <si>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</si>
  <si>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</si>
  <si>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</si>
  <si>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</si>
  <si>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</si>
  <si>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</si>
  <si>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</si>
  <si>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</si>
  <si>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</si>
  <si>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</si>
  <si>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</si>
  <si>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</si>
  <si>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</si>
  <si>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</si>
  <si>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</si>
  <si>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</si>
  <si>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</si>
  <si>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下水道事業（漁業集落排水）は、⑤経費回収率が示すように汚水処理に要する経費を下水道使用料で賄えず、一般会計からの繰入金に頼らざるを得ない状況である。今後、使用料の改定や維持管理費の削減等により経費回収率を改善させる必要がある。
　①収益的収支比率については、前年と比較して減少しており、これは総収益が年々減少している中、総費用のうち維持管理費が増加したためである。今後、収益確保のため、使用料の改定や維持管理費の削減等の経営改善が必要と考える。
　⑥汚水処理原価については、維持管理費用が増加し、人口減少に伴う有収水量の減少により原価が増加している。また、類似団体と比較して高騰している理由として、⑦施設利用率が示すように、処理能力に対する処理水量が少ないことが考えられる。今後接続率の向上により有収水量を増加させる取り組みが必要と考える。
　⑧水洗化率については、年々処理区域内人口は減少しているが、水洗便所設置済み人口の減少と比例しておらず、年度によっては水洗化率が増加している年度もある。今後、施設未接続未加入者に対しての接続加入促進に取り組む必要がある。</t>
    <rPh sb="1" eb="3">
      <t>ホンシ</t>
    </rPh>
    <rPh sb="3" eb="6">
      <t>ゲスイドウ</t>
    </rPh>
    <rPh sb="6" eb="8">
      <t>ジギョウ</t>
    </rPh>
    <rPh sb="9" eb="11">
      <t>ギョギョウ</t>
    </rPh>
    <rPh sb="11" eb="13">
      <t>シュウラク</t>
    </rPh>
    <rPh sb="13" eb="15">
      <t>ハイスイ</t>
    </rPh>
    <rPh sb="25" eb="26">
      <t>シメ</t>
    </rPh>
    <rPh sb="30" eb="32">
      <t>オスイ</t>
    </rPh>
    <rPh sb="32" eb="34">
      <t>ショリ</t>
    </rPh>
    <rPh sb="35" eb="36">
      <t>ヨウ</t>
    </rPh>
    <rPh sb="38" eb="40">
      <t>ケイヒ</t>
    </rPh>
    <rPh sb="41" eb="44">
      <t>ゲスイドウ</t>
    </rPh>
    <rPh sb="44" eb="47">
      <t>シヨウリョウ</t>
    </rPh>
    <rPh sb="48" eb="49">
      <t>マカナ</t>
    </rPh>
    <rPh sb="52" eb="54">
      <t>イッパン</t>
    </rPh>
    <rPh sb="54" eb="56">
      <t>カイケイ</t>
    </rPh>
    <rPh sb="59" eb="61">
      <t>クリイレ</t>
    </rPh>
    <rPh sb="61" eb="62">
      <t>キン</t>
    </rPh>
    <rPh sb="63" eb="64">
      <t>タヨ</t>
    </rPh>
    <rPh sb="68" eb="69">
      <t>エ</t>
    </rPh>
    <rPh sb="71" eb="73">
      <t>ジョウキョウ</t>
    </rPh>
    <rPh sb="77" eb="79">
      <t>コンゴ</t>
    </rPh>
    <rPh sb="80" eb="83">
      <t>シヨウリョウ</t>
    </rPh>
    <rPh sb="84" eb="86">
      <t>カイテイ</t>
    </rPh>
    <rPh sb="87" eb="89">
      <t>イジ</t>
    </rPh>
    <rPh sb="89" eb="92">
      <t>カンリヒ</t>
    </rPh>
    <rPh sb="93" eb="95">
      <t>サクゲン</t>
    </rPh>
    <rPh sb="95" eb="96">
      <t>トウ</t>
    </rPh>
    <rPh sb="99" eb="101">
      <t>ケイヒ</t>
    </rPh>
    <rPh sb="101" eb="103">
      <t>カイシュウ</t>
    </rPh>
    <rPh sb="103" eb="104">
      <t>リツ</t>
    </rPh>
    <rPh sb="105" eb="107">
      <t>カイゼン</t>
    </rPh>
    <rPh sb="110" eb="112">
      <t>ヒツヨウ</t>
    </rPh>
    <rPh sb="119" eb="122">
      <t>シュウエキテキ</t>
    </rPh>
    <rPh sb="122" eb="124">
      <t>シュウシ</t>
    </rPh>
    <rPh sb="124" eb="126">
      <t>ヒリツ</t>
    </rPh>
    <rPh sb="132" eb="134">
      <t>ゼンネン</t>
    </rPh>
    <rPh sb="135" eb="137">
      <t>ヒカク</t>
    </rPh>
    <rPh sb="139" eb="141">
      <t>ゲンショウ</t>
    </rPh>
    <rPh sb="149" eb="152">
      <t>ソウシュウエキ</t>
    </rPh>
    <rPh sb="153" eb="155">
      <t>ネンネン</t>
    </rPh>
    <rPh sb="155" eb="157">
      <t>ゲンショウ</t>
    </rPh>
    <rPh sb="161" eb="162">
      <t>ナカ</t>
    </rPh>
    <rPh sb="163" eb="166">
      <t>ソウヒヨウ</t>
    </rPh>
    <rPh sb="169" eb="171">
      <t>イジ</t>
    </rPh>
    <rPh sb="171" eb="174">
      <t>カンリヒ</t>
    </rPh>
    <rPh sb="175" eb="177">
      <t>ゾウカ</t>
    </rPh>
    <rPh sb="185" eb="187">
      <t>コンゴ</t>
    </rPh>
    <rPh sb="188" eb="190">
      <t>シュウエキ</t>
    </rPh>
    <rPh sb="190" eb="192">
      <t>カクホ</t>
    </rPh>
    <rPh sb="213" eb="215">
      <t>ケイエイ</t>
    </rPh>
    <rPh sb="215" eb="217">
      <t>カイゼン</t>
    </rPh>
    <rPh sb="218" eb="220">
      <t>ヒツヨウ</t>
    </rPh>
    <rPh sb="221" eb="222">
      <t>カンガ</t>
    </rPh>
    <rPh sb="228" eb="230">
      <t>オスイ</t>
    </rPh>
    <rPh sb="230" eb="232">
      <t>ショリ</t>
    </rPh>
    <rPh sb="232" eb="234">
      <t>ゲンカ</t>
    </rPh>
    <rPh sb="247" eb="249">
      <t>ゾウカ</t>
    </rPh>
    <rPh sb="251" eb="253">
      <t>ジンコウ</t>
    </rPh>
    <rPh sb="253" eb="255">
      <t>ゲンショウ</t>
    </rPh>
    <rPh sb="256" eb="257">
      <t>トモナ</t>
    </rPh>
    <rPh sb="258" eb="260">
      <t>ユウシュウ</t>
    </rPh>
    <rPh sb="260" eb="262">
      <t>スイリョウ</t>
    </rPh>
    <rPh sb="263" eb="265">
      <t>ゲンショウ</t>
    </rPh>
    <rPh sb="268" eb="270">
      <t>ゲンカ</t>
    </rPh>
    <rPh sb="271" eb="273">
      <t>ゾウカ</t>
    </rPh>
    <rPh sb="281" eb="283">
      <t>ルイジ</t>
    </rPh>
    <rPh sb="283" eb="285">
      <t>ダンタイ</t>
    </rPh>
    <rPh sb="286" eb="288">
      <t>ヒカク</t>
    </rPh>
    <rPh sb="290" eb="292">
      <t>コウトウ</t>
    </rPh>
    <rPh sb="296" eb="298">
      <t>リユウ</t>
    </rPh>
    <rPh sb="303" eb="305">
      <t>シセツ</t>
    </rPh>
    <rPh sb="305" eb="308">
      <t>リヨウリツ</t>
    </rPh>
    <rPh sb="309" eb="310">
      <t>シメ</t>
    </rPh>
    <rPh sb="315" eb="317">
      <t>ショリ</t>
    </rPh>
    <rPh sb="317" eb="319">
      <t>ノウリョク</t>
    </rPh>
    <rPh sb="320" eb="321">
      <t>タイ</t>
    </rPh>
    <rPh sb="323" eb="325">
      <t>ショリ</t>
    </rPh>
    <rPh sb="325" eb="327">
      <t>スイリョウ</t>
    </rPh>
    <rPh sb="328" eb="329">
      <t>スク</t>
    </rPh>
    <rPh sb="334" eb="335">
      <t>カンガ</t>
    </rPh>
    <rPh sb="340" eb="342">
      <t>コンゴ</t>
    </rPh>
    <rPh sb="342" eb="344">
      <t>セツゾク</t>
    </rPh>
    <rPh sb="344" eb="345">
      <t>リツ</t>
    </rPh>
    <rPh sb="346" eb="348">
      <t>コウジョウ</t>
    </rPh>
    <rPh sb="351" eb="355">
      <t>ユウシュウスイリョウ</t>
    </rPh>
    <rPh sb="356" eb="358">
      <t>ゾウカ</t>
    </rPh>
    <rPh sb="361" eb="362">
      <t>ト</t>
    </rPh>
    <rPh sb="363" eb="364">
      <t>ク</t>
    </rPh>
    <rPh sb="366" eb="368">
      <t>ヒツヨウ</t>
    </rPh>
    <rPh sb="369" eb="370">
      <t>カンガ</t>
    </rPh>
    <rPh sb="376" eb="379">
      <t>スイセンカ</t>
    </rPh>
    <rPh sb="379" eb="380">
      <t>リツ</t>
    </rPh>
    <rPh sb="386" eb="388">
      <t>ネンネン</t>
    </rPh>
    <rPh sb="388" eb="390">
      <t>ショリ</t>
    </rPh>
    <rPh sb="390" eb="393">
      <t>クイキナイ</t>
    </rPh>
    <rPh sb="393" eb="395">
      <t>ジンコウ</t>
    </rPh>
    <rPh sb="396" eb="398">
      <t>ゲンショウ</t>
    </rPh>
    <rPh sb="404" eb="406">
      <t>スイセン</t>
    </rPh>
    <rPh sb="406" eb="408">
      <t>ベンジョ</t>
    </rPh>
    <rPh sb="408" eb="410">
      <t>セッチ</t>
    </rPh>
    <rPh sb="410" eb="411">
      <t>ズ</t>
    </rPh>
    <rPh sb="412" eb="414">
      <t>ジンコウ</t>
    </rPh>
    <rPh sb="415" eb="417">
      <t>ゲンショウ</t>
    </rPh>
    <rPh sb="418" eb="420">
      <t>ヒレイ</t>
    </rPh>
    <rPh sb="426" eb="428">
      <t>ネンド</t>
    </rPh>
    <rPh sb="433" eb="436">
      <t>スイセンカ</t>
    </rPh>
    <rPh sb="436" eb="437">
      <t>リツ</t>
    </rPh>
    <rPh sb="438" eb="440">
      <t>ゾウカ</t>
    </rPh>
    <rPh sb="444" eb="446">
      <t>ネンド</t>
    </rPh>
    <rPh sb="450" eb="452">
      <t>コンゴ</t>
    </rPh>
    <phoneticPr fontId="4"/>
  </si>
  <si>
    <t xml:space="preserve">
　供用開始後約１５年経過している。当面管路の更新は必要ないが、管路経年率を踏まえながら、順次更新していかなければならない。</t>
    <phoneticPr fontId="4"/>
  </si>
  <si>
    <t xml:space="preserve">
　当該施設は比較的新しいが、今後、全体の改修が必要となってくる。また、人口減少や節水型社会の進行等により、利用率および水需要の低下や水質の変化等が見込まれる。
　このことから、更なる費用削減や更新投資等に充てる財源の確保等、健全経営を継続するための改善点を洗い出し、分析する必要がある。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</si>
</sst>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22-4DF6-83EF-44E6A2850B7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0.26</c:v>
                </c:pt>
              </c:numCache>
            </c:numRef>
          </c:val>
          <c:smooth val="0"/>
          <c:extLst>
            <c:ext xmlns:c16="http://schemas.microsoft.com/office/drawing/2014/chart" uri="{C3380CC4-5D6E-409C-BE32-E72D297353CC}">
              <c16:uniqueId val="{00000001-C922-4DF6-83EF-44E6A2850B7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9.3699999999999992</c:v>
                </c:pt>
                <c:pt idx="1">
                  <c:v>9.3699999999999992</c:v>
                </c:pt>
                <c:pt idx="2">
                  <c:v>8.9499999999999993</c:v>
                </c:pt>
                <c:pt idx="3">
                  <c:v>8.5299999999999994</c:v>
                </c:pt>
                <c:pt idx="4">
                  <c:v>8.25</c:v>
                </c:pt>
              </c:numCache>
            </c:numRef>
          </c:val>
          <c:extLst>
            <c:ext xmlns:c16="http://schemas.microsoft.com/office/drawing/2014/chart" uri="{C3380CC4-5D6E-409C-BE32-E72D297353CC}">
              <c16:uniqueId val="{00000000-C1C7-48E6-B8AC-F733FA39EC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29.43</c:v>
                </c:pt>
              </c:numCache>
            </c:numRef>
          </c:val>
          <c:smooth val="0"/>
          <c:extLst>
            <c:ext xmlns:c16="http://schemas.microsoft.com/office/drawing/2014/chart" uri="{C3380CC4-5D6E-409C-BE32-E72D297353CC}">
              <c16:uniqueId val="{00000001-C1C7-48E6-B8AC-F733FA39EC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69.66</c:v>
                </c:pt>
                <c:pt idx="1">
                  <c:v>66.28</c:v>
                </c:pt>
                <c:pt idx="2">
                  <c:v>67.58</c:v>
                </c:pt>
                <c:pt idx="3">
                  <c:v>64.17</c:v>
                </c:pt>
                <c:pt idx="4">
                  <c:v>61.37</c:v>
                </c:pt>
              </c:numCache>
            </c:numRef>
          </c:val>
          <c:extLst>
            <c:ext xmlns:c16="http://schemas.microsoft.com/office/drawing/2014/chart" uri="{C3380CC4-5D6E-409C-BE32-E72D297353CC}">
              <c16:uniqueId val="{00000000-B9C7-4473-9399-502AC6738E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66.33</c:v>
                </c:pt>
              </c:numCache>
            </c:numRef>
          </c:val>
          <c:smooth val="0"/>
          <c:extLst>
            <c:ext xmlns:c16="http://schemas.microsoft.com/office/drawing/2014/chart" uri="{C3380CC4-5D6E-409C-BE32-E72D297353CC}">
              <c16:uniqueId val="{00000001-B9C7-4473-9399-502AC6738E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73.260000000000005</c:v>
                </c:pt>
                <c:pt idx="1">
                  <c:v>75.58</c:v>
                </c:pt>
                <c:pt idx="2">
                  <c:v>74.98</c:v>
                </c:pt>
                <c:pt idx="3">
                  <c:v>75.180000000000007</c:v>
                </c:pt>
                <c:pt idx="4">
                  <c:v>72.010000000000005</c:v>
                </c:pt>
              </c:numCache>
            </c:numRef>
          </c:val>
          <c:extLst>
            <c:ext xmlns:c16="http://schemas.microsoft.com/office/drawing/2014/chart" uri="{C3380CC4-5D6E-409C-BE32-E72D297353CC}">
              <c16:uniqueId val="{00000000-5638-40DA-A4A9-40F1184097B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38-40DA-A4A9-40F1184097B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4A-47D9-9E99-31EBDD3377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4A-47D9-9E99-31EBDD3377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9A-44D3-B0D3-3BC8A7076B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9A-44D3-B0D3-3BC8A7076B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3-4D6D-9828-3CB5D187CF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3-4D6D-9828-3CB5D187CF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CA-4BBC-B032-6E12F7AB38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CA-4BBC-B032-6E12F7AB38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A3-4613-804D-A57C1152B9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1756.26</c:v>
                </c:pt>
              </c:numCache>
            </c:numRef>
          </c:val>
          <c:smooth val="0"/>
          <c:extLst>
            <c:ext xmlns:c16="http://schemas.microsoft.com/office/drawing/2014/chart" uri="{C3380CC4-5D6E-409C-BE32-E72D297353CC}">
              <c16:uniqueId val="{00000001-6DA3-4613-804D-A57C1152B9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16.45</c:v>
                </c:pt>
                <c:pt idx="1">
                  <c:v>18.11</c:v>
                </c:pt>
                <c:pt idx="2">
                  <c:v>17.25</c:v>
                </c:pt>
                <c:pt idx="3">
                  <c:v>16.53</c:v>
                </c:pt>
                <c:pt idx="4">
                  <c:v>13.5</c:v>
                </c:pt>
              </c:numCache>
            </c:numRef>
          </c:val>
          <c:extLst>
            <c:ext xmlns:c16="http://schemas.microsoft.com/office/drawing/2014/chart" uri="{C3380CC4-5D6E-409C-BE32-E72D297353CC}">
              <c16:uniqueId val="{00000000-79F2-4150-80E9-2794B3B18D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45.78</c:v>
                </c:pt>
              </c:numCache>
            </c:numRef>
          </c:val>
          <c:smooth val="0"/>
          <c:extLst>
            <c:ext xmlns:c16="http://schemas.microsoft.com/office/drawing/2014/chart" uri="{C3380CC4-5D6E-409C-BE32-E72D297353CC}">
              <c16:uniqueId val="{00000001-79F2-4150-80E9-2794B3B18D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753.66</c:v>
                </c:pt>
                <c:pt idx="1">
                  <c:v>686.24</c:v>
                </c:pt>
                <c:pt idx="2">
                  <c:v>724.7</c:v>
                </c:pt>
                <c:pt idx="3">
                  <c:v>753.86</c:v>
                </c:pt>
                <c:pt idx="4">
                  <c:v>911.33</c:v>
                </c:pt>
              </c:numCache>
            </c:numRef>
          </c:val>
          <c:extLst>
            <c:ext xmlns:c16="http://schemas.microsoft.com/office/drawing/2014/chart" uri="{C3380CC4-5D6E-409C-BE32-E72D297353CC}">
              <c16:uniqueId val="{00000000-9140-40C8-AB10-BB6D85CF29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367.7</c:v>
                </c:pt>
              </c:numCache>
            </c:numRef>
          </c:val>
          <c:smooth val="0"/>
          <c:extLst>
            <c:ext xmlns:c16="http://schemas.microsoft.com/office/drawing/2014/chart" uri="{C3380CC4-5D6E-409C-BE32-E72D297353CC}">
              <c16:uniqueId val="{00000001-9140-40C8-AB10-BB6D85CF29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和歌山県　有田市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漁業集落排水</v>
      </c>
      <c r="Q8" s="77"/>
      <c r="R8" s="77"/>
      <c r="S8" s="77"/>
      <c r="T8" s="77"/>
      <c r="U8" s="77"/>
      <c r="V8" s="77"/>
      <c r="W8" s="77" t="str">
        <f>データ!L6</f>
        <v>H3</v>
      </c>
      <c r="X8" s="77"/>
      <c r="Y8" s="77"/>
      <c r="Z8" s="77"/>
      <c r="AA8" s="77"/>
      <c r="AB8" s="77"/>
      <c r="AC8" s="77"/>
      <c r="AD8" s="78" t="str">
        <f>データ!$M$6</f>
        <v>非設置</v>
      </c>
      <c r="AE8" s="78"/>
      <c r="AF8" s="78"/>
      <c r="AG8" s="78"/>
      <c r="AH8" s="78"/>
      <c r="AI8" s="78"/>
      <c r="AJ8" s="78"/>
      <c r="AK8" s="3"/>
      <c r="AL8" s="74">
        <f>データ!S6</f>
        <v>28244</v>
      </c>
      <c r="AM8" s="74"/>
      <c r="AN8" s="74"/>
      <c r="AO8" s="74"/>
      <c r="AP8" s="74"/>
      <c r="AQ8" s="74"/>
      <c r="AR8" s="74"/>
      <c r="AS8" s="74"/>
      <c r="AT8" s="73">
        <f>データ!T6</f>
        <v>36.83</v>
      </c>
      <c r="AU8" s="73"/>
      <c r="AV8" s="73"/>
      <c r="AW8" s="73"/>
      <c r="AX8" s="73"/>
      <c r="AY8" s="73"/>
      <c r="AZ8" s="73"/>
      <c r="BA8" s="73"/>
      <c r="BB8" s="73">
        <f>データ!U6</f>
        <v>766.87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1.1499999999999999</v>
      </c>
      <c r="Q10" s="73"/>
      <c r="R10" s="73"/>
      <c r="S10" s="73"/>
      <c r="T10" s="73"/>
      <c r="U10" s="73"/>
      <c r="V10" s="73"/>
      <c r="W10" s="73">
        <f>データ!Q6</f>
        <v>99.5</v>
      </c>
      <c r="X10" s="73"/>
      <c r="Y10" s="73"/>
      <c r="Z10" s="73"/>
      <c r="AA10" s="73"/>
      <c r="AB10" s="73"/>
      <c r="AC10" s="73"/>
      <c r="AD10" s="74">
        <f>データ!R6</f>
        <v>2160</v>
      </c>
      <c r="AE10" s="74"/>
      <c r="AF10" s="74"/>
      <c r="AG10" s="74"/>
      <c r="AH10" s="74"/>
      <c r="AI10" s="74"/>
      <c r="AJ10" s="74"/>
      <c r="AK10" s="2"/>
      <c r="AL10" s="74">
        <f>データ!V6</f>
        <v>321</v>
      </c>
      <c r="AM10" s="74"/>
      <c r="AN10" s="74"/>
      <c r="AO10" s="74"/>
      <c r="AP10" s="74"/>
      <c r="AQ10" s="74"/>
      <c r="AR10" s="74"/>
      <c r="AS10" s="74"/>
      <c r="AT10" s="73">
        <f>データ!W6</f>
        <v>0.11</v>
      </c>
      <c r="AU10" s="73"/>
      <c r="AV10" s="73"/>
      <c r="AW10" s="73"/>
      <c r="AX10" s="73"/>
      <c r="AY10" s="73"/>
      <c r="AZ10" s="73"/>
      <c r="BA10" s="73"/>
      <c r="BB10" s="73">
        <f>データ!X6</f>
        <v>2918.18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I85BqtLWHtoOchq/BqFITRYaPkyNo5H5NqGwupjw72CZTPmsqzBm77YqKnQWlvTClXQbBGCJAkZuHEgeYH03CQ==" saltValue="HzdclQHtremuug9UIg1E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302040</v>
      </c>
      <c r="D6" s="33">
        <f t="shared" si="3"/>
        <v>47</v>
      </c>
      <c r="E6" s="33">
        <f t="shared" si="3"/>
        <v>17</v>
      </c>
      <c r="F6" s="33">
        <f t="shared" si="3"/>
        <v>6</v>
      </c>
      <c r="G6" s="33">
        <f t="shared" si="3"/>
        <v>0</v>
      </c>
      <c r="H6" s="33" t="str">
        <f t="shared" si="3"/>
        <v>和歌山県　有田市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1.1499999999999999</v>
      </c>
      <c r="Q6" s="34">
        <f t="shared" si="3"/>
        <v>99.5</v>
      </c>
      <c r="R6" s="34">
        <f t="shared" si="3"/>
        <v>2160</v>
      </c>
      <c r="S6" s="34">
        <f t="shared" si="3"/>
        <v>28244</v>
      </c>
      <c r="T6" s="34">
        <f t="shared" si="3"/>
        <v>36.83</v>
      </c>
      <c r="U6" s="34">
        <f t="shared" si="3"/>
        <v>766.87</v>
      </c>
      <c r="V6" s="34">
        <f t="shared" si="3"/>
        <v>321</v>
      </c>
      <c r="W6" s="34">
        <f t="shared" si="3"/>
        <v>0.11</v>
      </c>
      <c r="X6" s="34">
        <f t="shared" si="3"/>
        <v>2918.18</v>
      </c>
      <c r="Y6" s="35">
        <f>IF(Y7="",NA(),Y7)</f>
        <v>73.260000000000005</v>
      </c>
      <c r="Z6" s="35">
        <f t="shared" ref="Z6:AH6" si="4">IF(Z7="",NA(),Z7)</f>
        <v>75.58</v>
      </c>
      <c r="AA6" s="35">
        <f t="shared" si="4"/>
        <v>74.98</v>
      </c>
      <c r="AB6" s="35">
        <f t="shared" si="4"/>
        <v>75.180000000000007</v>
      </c>
      <c r="AC6" s="35">
        <f t="shared" si="4"/>
        <v>72.010000000000005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1451.54</v>
      </c>
      <c r="BM6" s="35">
        <f t="shared" si="7"/>
        <v>1700.42</v>
      </c>
      <c r="BN6" s="35">
        <f t="shared" si="7"/>
        <v>1491.92</v>
      </c>
      <c r="BO6" s="35">
        <f t="shared" si="7"/>
        <v>1756.26</v>
      </c>
      <c r="BP6" s="34" t="str">
        <f>IF(BP7="","",IF(BP7="-","【-】","【"&amp;SUBSTITUTE(TEXT(BP7,"#,##0.00"),"-","△")&amp;"】"))</f>
        <v>【973.20】</v>
      </c>
      <c r="BQ6" s="35">
        <f>IF(BQ7="",NA(),BQ7)</f>
        <v>16.45</v>
      </c>
      <c r="BR6" s="35">
        <f t="shared" ref="BR6:BZ6" si="8">IF(BR7="",NA(),BR7)</f>
        <v>18.11</v>
      </c>
      <c r="BS6" s="35">
        <f t="shared" si="8"/>
        <v>17.25</v>
      </c>
      <c r="BT6" s="35">
        <f t="shared" si="8"/>
        <v>16.53</v>
      </c>
      <c r="BU6" s="35">
        <f t="shared" si="8"/>
        <v>13.5</v>
      </c>
      <c r="BV6" s="35">
        <f t="shared" si="8"/>
        <v>33.86</v>
      </c>
      <c r="BW6" s="35">
        <f t="shared" si="8"/>
        <v>33.58</v>
      </c>
      <c r="BX6" s="35">
        <f t="shared" si="8"/>
        <v>34.51</v>
      </c>
      <c r="BY6" s="35">
        <f t="shared" si="8"/>
        <v>46.77</v>
      </c>
      <c r="BZ6" s="35">
        <f t="shared" si="8"/>
        <v>45.78</v>
      </c>
      <c r="CA6" s="34" t="str">
        <f>IF(CA7="","",IF(CA7="-","【-】","【"&amp;SUBSTITUTE(TEXT(CA7,"#,##0.00"),"-","△")&amp;"】"))</f>
        <v>【45.14】</v>
      </c>
      <c r="CB6" s="35">
        <f>IF(CB7="",NA(),CB7)</f>
        <v>753.66</v>
      </c>
      <c r="CC6" s="35">
        <f t="shared" ref="CC6:CK6" si="9">IF(CC7="",NA(),CC7)</f>
        <v>686.24</v>
      </c>
      <c r="CD6" s="35">
        <f t="shared" si="9"/>
        <v>724.7</v>
      </c>
      <c r="CE6" s="35">
        <f t="shared" si="9"/>
        <v>753.86</v>
      </c>
      <c r="CF6" s="35">
        <f t="shared" si="9"/>
        <v>911.33</v>
      </c>
      <c r="CG6" s="35">
        <f t="shared" si="9"/>
        <v>510.15</v>
      </c>
      <c r="CH6" s="35">
        <f t="shared" si="9"/>
        <v>514.39</v>
      </c>
      <c r="CI6" s="35">
        <f t="shared" si="9"/>
        <v>476.11</v>
      </c>
      <c r="CJ6" s="35">
        <f t="shared" si="9"/>
        <v>348.75</v>
      </c>
      <c r="CK6" s="35">
        <f t="shared" si="9"/>
        <v>367.7</v>
      </c>
      <c r="CL6" s="34" t="str">
        <f>IF(CL7="","",IF(CL7="-","【-】","【"&amp;SUBSTITUTE(TEXT(CL7,"#,##0.00"),"-","△")&amp;"】"))</f>
        <v>【377.19】</v>
      </c>
      <c r="CM6" s="35">
        <f>IF(CM7="",NA(),CM7)</f>
        <v>9.3699999999999992</v>
      </c>
      <c r="CN6" s="35">
        <f t="shared" ref="CN6:CV6" si="10">IF(CN7="",NA(),CN7)</f>
        <v>9.3699999999999992</v>
      </c>
      <c r="CO6" s="35">
        <f t="shared" si="10"/>
        <v>8.9499999999999993</v>
      </c>
      <c r="CP6" s="35">
        <f t="shared" si="10"/>
        <v>8.5299999999999994</v>
      </c>
      <c r="CQ6" s="35">
        <f t="shared" si="10"/>
        <v>8.25</v>
      </c>
      <c r="CR6" s="35">
        <f t="shared" si="10"/>
        <v>29.86</v>
      </c>
      <c r="CS6" s="35">
        <f t="shared" si="10"/>
        <v>29.28</v>
      </c>
      <c r="CT6" s="35">
        <f t="shared" si="10"/>
        <v>29.4</v>
      </c>
      <c r="CU6" s="35">
        <f t="shared" si="10"/>
        <v>29.8</v>
      </c>
      <c r="CV6" s="35">
        <f t="shared" si="10"/>
        <v>29.43</v>
      </c>
      <c r="CW6" s="34" t="str">
        <f>IF(CW7="","",IF(CW7="-","【-】","【"&amp;SUBSTITUTE(TEXT(CW7,"#,##0.00"),"-","△")&amp;"】"))</f>
        <v>【33.69】</v>
      </c>
      <c r="CX6" s="35">
        <f>IF(CX7="",NA(),CX7)</f>
        <v>69.66</v>
      </c>
      <c r="CY6" s="35">
        <f t="shared" ref="CY6:DG6" si="11">IF(CY7="",NA(),CY7)</f>
        <v>66.28</v>
      </c>
      <c r="CZ6" s="35">
        <f t="shared" si="11"/>
        <v>67.58</v>
      </c>
      <c r="DA6" s="35">
        <f t="shared" si="11"/>
        <v>64.17</v>
      </c>
      <c r="DB6" s="35">
        <f t="shared" si="11"/>
        <v>61.37</v>
      </c>
      <c r="DC6" s="35">
        <f t="shared" si="11"/>
        <v>65.95</v>
      </c>
      <c r="DD6" s="35">
        <f t="shared" si="11"/>
        <v>66.819999999999993</v>
      </c>
      <c r="DE6" s="35">
        <f t="shared" si="11"/>
        <v>63.77</v>
      </c>
      <c r="DF6" s="35">
        <f t="shared" si="11"/>
        <v>66.95</v>
      </c>
      <c r="DG6" s="35">
        <f t="shared" si="11"/>
        <v>66.33</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4">
        <f t="shared" si="14"/>
        <v>0</v>
      </c>
      <c r="EN6" s="35">
        <f t="shared" si="14"/>
        <v>0.26</v>
      </c>
      <c r="EO6" s="34" t="str">
        <f>IF(EO7="","",IF(EO7="-","【-】","【"&amp;SUBSTITUTE(TEXT(EO7,"#,##0.00"),"-","△")&amp;"】"))</f>
        <v>【0.04】</v>
      </c>
    </row>
    <row r="7" spans="1:145" s="36" customFormat="1" x14ac:dyDescent="0.15">
      <c r="A7" s="28"/>
      <c r="B7" s="37">
        <v>2018</v>
      </c>
      <c r="C7" s="37">
        <v>302040</v>
      </c>
      <c r="D7" s="37">
        <v>47</v>
      </c>
      <c r="E7" s="37">
        <v>17</v>
      </c>
      <c r="F7" s="37">
        <v>6</v>
      </c>
      <c r="G7" s="37">
        <v>0</v>
      </c>
      <c r="H7" s="37" t="s">
        <v>98</v>
      </c>
      <c r="I7" s="37" t="s">
        <v>99</v>
      </c>
      <c r="J7" s="37" t="s">
        <v>100</v>
      </c>
      <c r="K7" s="37" t="s">
        <v>101</v>
      </c>
      <c r="L7" s="37" t="s">
        <v>102</v>
      </c>
      <c r="M7" s="37" t="s">
        <v>103</v>
      </c>
      <c r="N7" s="38" t="s">
        <v>104</v>
      </c>
      <c r="O7" s="38" t="s">
        <v>105</v>
      </c>
      <c r="P7" s="38">
        <v>1.1499999999999999</v>
      </c>
      <c r="Q7" s="38">
        <v>99.5</v>
      </c>
      <c r="R7" s="38">
        <v>2160</v>
      </c>
      <c r="S7" s="38">
        <v>28244</v>
      </c>
      <c r="T7" s="38">
        <v>36.83</v>
      </c>
      <c r="U7" s="38">
        <v>766.87</v>
      </c>
      <c r="V7" s="38">
        <v>321</v>
      </c>
      <c r="W7" s="38">
        <v>0.11</v>
      </c>
      <c r="X7" s="38">
        <v>2918.18</v>
      </c>
      <c r="Y7" s="38">
        <v>73.260000000000005</v>
      </c>
      <c r="Z7" s="38">
        <v>75.58</v>
      </c>
      <c r="AA7" s="38">
        <v>74.98</v>
      </c>
      <c r="AB7" s="38">
        <v>75.180000000000007</v>
      </c>
      <c r="AC7" s="38">
        <v>72.010000000000005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1451.54</v>
      </c>
      <c r="BM7" s="38">
        <v>1700.42</v>
      </c>
      <c r="BN7" s="38">
        <v>1491.92</v>
      </c>
      <c r="BO7" s="38">
        <v>1756.26</v>
      </c>
      <c r="BP7" s="38">
        <v>973.2</v>
      </c>
      <c r="BQ7" s="38">
        <v>16.45</v>
      </c>
      <c r="BR7" s="38">
        <v>18.11</v>
      </c>
      <c r="BS7" s="38">
        <v>17.25</v>
      </c>
      <c r="BT7" s="38">
        <v>16.53</v>
      </c>
      <c r="BU7" s="38">
        <v>13.5</v>
      </c>
      <c r="BV7" s="38">
        <v>33.86</v>
      </c>
      <c r="BW7" s="38">
        <v>33.58</v>
      </c>
      <c r="BX7" s="38">
        <v>34.51</v>
      </c>
      <c r="BY7" s="38">
        <v>46.77</v>
      </c>
      <c r="BZ7" s="38">
        <v>45.78</v>
      </c>
      <c r="CA7" s="38">
        <v>45.14</v>
      </c>
      <c r="CB7" s="38">
        <v>753.66</v>
      </c>
      <c r="CC7" s="38">
        <v>686.24</v>
      </c>
      <c r="CD7" s="38">
        <v>724.7</v>
      </c>
      <c r="CE7" s="38">
        <v>753.86</v>
      </c>
      <c r="CF7" s="38">
        <v>911.33</v>
      </c>
      <c r="CG7" s="38">
        <v>510.15</v>
      </c>
      <c r="CH7" s="38">
        <v>514.39</v>
      </c>
      <c r="CI7" s="38">
        <v>476.11</v>
      </c>
      <c r="CJ7" s="38">
        <v>348.75</v>
      </c>
      <c r="CK7" s="38">
        <v>367.7</v>
      </c>
      <c r="CL7" s="38">
        <v>377.19</v>
      </c>
      <c r="CM7" s="38">
        <v>9.3699999999999992</v>
      </c>
      <c r="CN7" s="38">
        <v>9.3699999999999992</v>
      </c>
      <c r="CO7" s="38">
        <v>8.9499999999999993</v>
      </c>
      <c r="CP7" s="38">
        <v>8.5299999999999994</v>
      </c>
      <c r="CQ7" s="38">
        <v>8.25</v>
      </c>
      <c r="CR7" s="38">
        <v>29.86</v>
      </c>
      <c r="CS7" s="38">
        <v>29.28</v>
      </c>
      <c r="CT7" s="38">
        <v>29.4</v>
      </c>
      <c r="CU7" s="38">
        <v>29.8</v>
      </c>
      <c r="CV7" s="38">
        <v>29.43</v>
      </c>
      <c r="CW7" s="38">
        <v>33.69</v>
      </c>
      <c r="CX7" s="38">
        <v>69.66</v>
      </c>
      <c r="CY7" s="38">
        <v>66.28</v>
      </c>
      <c r="CZ7" s="38">
        <v>67.58</v>
      </c>
      <c r="DA7" s="38">
        <v>64.17</v>
      </c>
      <c r="DB7" s="38">
        <v>61.37</v>
      </c>
      <c r="DC7" s="38">
        <v>65.95</v>
      </c>
      <c r="DD7" s="38">
        <v>66.819999999999993</v>
      </c>
      <c r="DE7" s="38">
        <v>63.77</v>
      </c>
      <c r="DF7" s="38">
        <v>66.95</v>
      </c>
      <c r="DG7" s="38">
        <v>66.33</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v>
      </c>
      <c r="EN7" s="38">
        <v>0.26</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2020-01-29T00:32:57Z</cp:lastPrinted>
  <dcterms:created xsi:type="dcterms:W3CDTF">2019-12-05T05:25:15Z</dcterms:created>
  <dcterms:modified xsi:type="dcterms:W3CDTF">2020-01-29T00:33:01Z</dcterms:modified>
  <cp:category/>
</cp:coreProperties>
</file>