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財政課\⑭庶務関係\C1001　庶務関係書3年\①国・県等からの照会・回答関係\ｈ31\R2.1.15【照会・締切２７】公営企業に係る経営比較分析表の分析等について\提出\"/>
    </mc:Choice>
  </mc:AlternateContent>
  <workbookProtection workbookAlgorithmName="SHA-512" workbookHashValue="I4nA3c+K6tQTOO6OS68kpeHOBnmAM27g2jkeOs3gQo31ErWGZfjCdFxb8DBqG+3sz1zzfQ93BLaI+5Zk8Vfbrg==" workbookSaltValue="MlF0iesXIh2pzC982oa9Bg=="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<sst xmlns="http://schemas.openxmlformats.org/spreadsheetml/2006/main" count="233" uniqueCount="113">
  <si>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</si>
  <si>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</si>
  <si>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</si>
  <si>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</si>
  <si>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</si>
  <si>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</si>
  <si>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</si>
  <si>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</si>
  <si>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</si>
  <si>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</si>
  <si>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</si>
  <si>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</si>
  <si>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</si>
  <si>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</si>
  <si>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</si>
  <si>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</si>
  <si>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</si>
  <si>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</si>
  <si>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</si>
  <si>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</si>
  <si>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</si>
  <si>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</si>
  <si>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</si>
  <si>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</si>
  <si>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</si>
  <si>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</si>
  <si>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</si>
  <si>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</si>
  <si>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</si>
  <si>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</si>
  <si>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</si>
  <si>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</si>
  <si>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</si>
  <si>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</si>
  <si>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</si>
  <si>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</si>
  <si>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</si>
  <si>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</si>
  <si>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</si>
  <si>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</si>
  <si>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</si>
  <si>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</si>
  <si>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</si>
  <si>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</si>
  <si>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</si>
  <si>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</si>
  <si>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</si>
  <si>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</si>
  <si>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</si>
  <si>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</si>
  <si>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</si>
  <si>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</si>
  <si>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</si>
  <si>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</si>
  <si>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</si>
  <si>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</si>
  <si>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</si>
  <si>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</si>
  <si>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</si>
  <si>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</si>
  <si>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</si>
  <si>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</si>
  <si>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</si>
  <si>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</si>
  <si>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</si>
  <si>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</si>
  <si>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</si>
  <si>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</si>
  <si>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</si>
  <si>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</si>
  <si>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</si>
  <si>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</si>
  <si>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</si>
  <si>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</si>
  <si>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</si>
  <si>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</si>
  <si>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</si>
  <si>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</si>
  <si>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</si>
  <si>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</si>
  <si>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</si>
  <si>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</si>
  <si>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</si>
  <si>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</si>
  <si>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</si>
  <si>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</si>
  <si>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</si>
  <si>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</si>
  <si>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</si>
  <si>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</si>
  <si>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</si>
  <si>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</si>
  <si>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</si>
  <si>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</si>
  <si>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</si>
  <si>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</si>
  <si>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</si>
  <si>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</si>
  <si>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</si>
  <si>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</si>
  <si>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</si>
  <si>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</si>
  <si>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</si>
  <si>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</si>
  <si>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</si>
  <si>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</si>
  <si>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</si>
  <si>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</si>
  <si>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</si>
  <si>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</si>
  <si>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本市下水道事業の経費回収率は、上昇傾向にあるものの100%を超えることはなく依然、使用料収入ですべての経費を賄うことができない状況です。
　一方で、計画修繕の実施、人件費の抑制並びに基準内繰入金の見直しにより汚水処理原価は年々減少傾向にあります。
　また企業会計移行に伴う打ち切り決算の影響で、収益的収支比率が悪くなっています。
　汚水処理に要する経費のうち、維持管理費（汚水を処理する経費や下水道管・処理場などの施設等を維持管理するための経費）は下水道使用料で賄うことができていますが、資本費（下水道を整備するために借り入れた地方債の元利償還費）の回収まで至っていない状況です。今後、使用料の改定や維持管理費の削減などにより経費回収率を100%に近づけなければなりません。
　本市は起伏に富んだ地形であり、下水道整備に要する費用が大きく、ポンプ施設の整備も必要となり資本費の負担が大きくなっています。しかし経費削減や適正管理により⑥汚水処理原価は減少傾向にあり、類似団体の平均値に近づいてきています。
　⑧水洗化率は徐々に増加していますが、⑤経費回収率を上げるためにも、さらに接続促進を進める必要がありますが、世帯分離や高齢化の影響により伸び悩んでいる状況です。今後、未接続世帯への周知を行うとともに、助成金制度の見直しや新たな施策の検討を行う必要があります。</t>
    <rPh sb="1" eb="3">
      <t>ホンシ</t>
    </rPh>
    <rPh sb="3" eb="6">
      <t>ゲスイドウ</t>
    </rPh>
    <rPh sb="6" eb="8">
      <t>ジギョウ</t>
    </rPh>
    <rPh sb="9" eb="11">
      <t>ケイヒ</t>
    </rPh>
    <rPh sb="11" eb="13">
      <t>カイシュウ</t>
    </rPh>
    <rPh sb="13" eb="14">
      <t>リツ</t>
    </rPh>
    <rPh sb="16" eb="18">
      <t>ジョウショウ</t>
    </rPh>
    <rPh sb="18" eb="20">
      <t>ケイコウ</t>
    </rPh>
    <rPh sb="31" eb="32">
      <t>コ</t>
    </rPh>
    <rPh sb="39" eb="41">
      <t>イゼン</t>
    </rPh>
    <rPh sb="42" eb="45">
      <t>シヨウリョウ</t>
    </rPh>
    <rPh sb="45" eb="47">
      <t>シュウニュウ</t>
    </rPh>
    <rPh sb="52" eb="54">
      <t>ケイヒ</t>
    </rPh>
    <rPh sb="55" eb="56">
      <t>マカナ</t>
    </rPh>
    <rPh sb="64" eb="66">
      <t>ジョウキョウ</t>
    </rPh>
    <rPh sb="71" eb="73">
      <t>イッポウ</t>
    </rPh>
    <rPh sb="75" eb="77">
      <t>ケイカク</t>
    </rPh>
    <rPh sb="77" eb="79">
      <t>シュウゼン</t>
    </rPh>
    <rPh sb="80" eb="82">
      <t>ジッシ</t>
    </rPh>
    <rPh sb="83" eb="86">
      <t>ジンケンヒ</t>
    </rPh>
    <rPh sb="87" eb="89">
      <t>ヨクセイ</t>
    </rPh>
    <rPh sb="89" eb="90">
      <t>ナラ</t>
    </rPh>
    <rPh sb="92" eb="95">
      <t>キジュンナイ</t>
    </rPh>
    <rPh sb="95" eb="97">
      <t>クリイレ</t>
    </rPh>
    <rPh sb="97" eb="98">
      <t>キン</t>
    </rPh>
    <rPh sb="99" eb="101">
      <t>ミナオ</t>
    </rPh>
    <rPh sb="105" eb="107">
      <t>オスイ</t>
    </rPh>
    <rPh sb="107" eb="109">
      <t>ショリ</t>
    </rPh>
    <rPh sb="109" eb="111">
      <t>ゲンカ</t>
    </rPh>
    <rPh sb="112" eb="114">
      <t>ネンネン</t>
    </rPh>
    <rPh sb="114" eb="116">
      <t>ゲンショウ</t>
    </rPh>
    <rPh sb="116" eb="118">
      <t>ケイコウ</t>
    </rPh>
    <rPh sb="128" eb="130">
      <t>キギョウ</t>
    </rPh>
    <rPh sb="130" eb="132">
      <t>カイケイ</t>
    </rPh>
    <rPh sb="132" eb="134">
      <t>イコウ</t>
    </rPh>
    <rPh sb="135" eb="136">
      <t>トモナ</t>
    </rPh>
    <rPh sb="137" eb="138">
      <t>ウ</t>
    </rPh>
    <rPh sb="139" eb="140">
      <t>キ</t>
    </rPh>
    <rPh sb="141" eb="143">
      <t>ケッサン</t>
    </rPh>
    <rPh sb="144" eb="146">
      <t>エイキョウ</t>
    </rPh>
    <rPh sb="148" eb="151">
      <t>シュウエキテキ</t>
    </rPh>
    <rPh sb="151" eb="153">
      <t>シュウシ</t>
    </rPh>
    <rPh sb="153" eb="155">
      <t>ヒリツ</t>
    </rPh>
    <rPh sb="156" eb="157">
      <t>ワル</t>
    </rPh>
    <rPh sb="510" eb="512">
      <t>セタイ</t>
    </rPh>
    <rPh sb="512" eb="514">
      <t>ブンリ</t>
    </rPh>
    <rPh sb="515" eb="518">
      <t>コウレイカ</t>
    </rPh>
    <rPh sb="519" eb="521">
      <t>エイキョウ</t>
    </rPh>
    <rPh sb="524" eb="525">
      <t>ノ</t>
    </rPh>
    <rPh sb="526" eb="527">
      <t>ナヤ</t>
    </rPh>
    <rPh sb="531" eb="533">
      <t>ジョウキョウ</t>
    </rPh>
    <rPh sb="536" eb="538">
      <t>コンゴ</t>
    </rPh>
    <phoneticPr fontId="4"/>
  </si>
  <si>
    <t>本市下水道事業は、昭和54年度の建設事業開始し、平成13年度の供用開始から下水道施設、特にポンプ施設のような耐用年数の短い施設の老朽化が進んでいます。ポンプ施設はＩＣＴを活用した包括的民間委託を行い維持管理を行なっていますが、不具合も多く修繕を重ねながら運行している状況です。
　来年度ストックマネジメント計画を策定し、今後下水道施設の計画的な修繕や改築更新を行っていきます。</t>
    <rPh sb="141" eb="144">
      <t>ライネンド</t>
    </rPh>
    <rPh sb="161" eb="163">
      <t>コンゴ</t>
    </rPh>
    <phoneticPr fontId="4"/>
  </si>
  <si>
    <t>　本市の下水道事業は、普及率も低く現在においても末端管渠の面整備を継続しています。今後老朽化施設の更新も控えていることから新設工事に目途を立て継続的な事業運営に取り組まなければなりません。
　また、来年度から公営企業会計に移行することでますます収益の確保が目に見える形で必要となってきます。使用料の改定や経費の抑制に努めていきます。</t>
    <rPh sb="1" eb="3">
      <t>ホンシ</t>
    </rPh>
    <rPh sb="4" eb="7">
      <t>ゲスイドウ</t>
    </rPh>
    <rPh sb="7" eb="9">
      <t>ジギョウ</t>
    </rPh>
    <rPh sb="11" eb="13">
      <t>フキュウ</t>
    </rPh>
    <rPh sb="13" eb="14">
      <t>リツ</t>
    </rPh>
    <rPh sb="15" eb="16">
      <t>ヒク</t>
    </rPh>
    <rPh sb="17" eb="19">
      <t>ゲンザイ</t>
    </rPh>
    <rPh sb="24" eb="26">
      <t>マッタン</t>
    </rPh>
    <rPh sb="26" eb="28">
      <t>カンキョ</t>
    </rPh>
    <rPh sb="29" eb="30">
      <t>メン</t>
    </rPh>
    <rPh sb="30" eb="32">
      <t>セイビ</t>
    </rPh>
    <rPh sb="33" eb="35">
      <t>ケイゾク</t>
    </rPh>
    <rPh sb="41" eb="43">
      <t>コンゴ</t>
    </rPh>
    <rPh sb="43" eb="46">
      <t>ロウキュウカ</t>
    </rPh>
    <rPh sb="46" eb="48">
      <t>シセツ</t>
    </rPh>
    <rPh sb="49" eb="51">
      <t>コウシン</t>
    </rPh>
    <rPh sb="52" eb="53">
      <t>ヒカ</t>
    </rPh>
    <rPh sb="61" eb="63">
      <t>シンセツ</t>
    </rPh>
    <rPh sb="63" eb="65">
      <t>コウジ</t>
    </rPh>
    <rPh sb="66" eb="68">
      <t>メド</t>
    </rPh>
    <rPh sb="69" eb="70">
      <t>タ</t>
    </rPh>
    <rPh sb="71" eb="74">
      <t>ケイゾクテキ</t>
    </rPh>
    <rPh sb="75" eb="77">
      <t>ジギョウ</t>
    </rPh>
    <rPh sb="77" eb="79">
      <t>ウンエイ</t>
    </rPh>
    <rPh sb="80" eb="81">
      <t>ト</t>
    </rPh>
    <rPh sb="82" eb="83">
      <t>ク</t>
    </rPh>
    <rPh sb="99" eb="102">
      <t>ライネンド</t>
    </rPh>
    <rPh sb="104" eb="106">
      <t>コウエイ</t>
    </rPh>
    <rPh sb="106" eb="108">
      <t>キギョウ</t>
    </rPh>
    <rPh sb="108" eb="110">
      <t>カイケイ</t>
    </rPh>
    <rPh sb="111" eb="113">
      <t>イコウ</t>
    </rPh>
    <rPh sb="122" eb="124">
      <t>シュウエキ</t>
    </rPh>
    <rPh sb="125" eb="127">
      <t>カクホ</t>
    </rPh>
    <rPh sb="128" eb="129">
      <t>メ</t>
    </rPh>
    <rPh sb="130" eb="131">
      <t>ミ</t>
    </rPh>
    <rPh sb="133" eb="134">
      <t>カタチ</t>
    </rPh>
    <rPh sb="135" eb="137">
      <t>ヒツヨウ</t>
    </rPh>
    <rPh sb="145" eb="148">
      <t>シヨウリョウ</t>
    </rPh>
    <rPh sb="149" eb="151">
      <t>カイテイ</t>
    </rPh>
    <rPh sb="152" eb="154">
      <t>ケイヒ</t>
    </rPh>
    <rPh sb="155" eb="157">
      <t>ヨクセイ</t>
    </rPh>
    <rPh sb="158" eb="1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</si>
</sst>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0.17</c:v>
                </c:pt>
                <c:pt idx="1">
                  <c:v>0</c:v>
                </c:pt>
                <c:pt idx="2">
                  <c:v>0</c:v>
                </c:pt>
                <c:pt idx="3" formatCode="#,##0.00;&quot;△&quot;#,##0.00;&quot;-&quot;">
                  <c:v>0.4</c:v>
                </c:pt>
                <c:pt idx="4">
                  <c:v>0</c:v>
                </c:pt>
              </c:numCache>
            </c:numRef>
          </c:val>
          <c:extLst>
            <c:ext xmlns:c16="http://schemas.microsoft.com/office/drawing/2014/chart" uri="{C3380CC4-5D6E-409C-BE32-E72D297353CC}">
              <c16:uniqueId val="{00000000-4FAC-4826-BE87-B09379FA72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0.01</c:v>
                </c:pt>
                <c:pt idx="3">
                  <c:v>0.11</c:v>
                </c:pt>
                <c:pt idx="4">
                  <c:v>0.09</c:v>
                </c:pt>
              </c:numCache>
            </c:numRef>
          </c:val>
          <c:smooth val="0"/>
          <c:extLst>
            <c:ext xmlns:c16="http://schemas.microsoft.com/office/drawing/2014/chart" uri="{C3380CC4-5D6E-409C-BE32-E72D297353CC}">
              <c16:uniqueId val="{00000001-4FAC-4826-BE87-B09379FA72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58-4F01-8FE1-5C638AFDCA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61.03</c:v>
                </c:pt>
                <c:pt idx="3">
                  <c:v>59.55</c:v>
                </c:pt>
                <c:pt idx="4">
                  <c:v>59.19</c:v>
                </c:pt>
              </c:numCache>
            </c:numRef>
          </c:val>
          <c:smooth val="0"/>
          <c:extLst>
            <c:ext xmlns:c16="http://schemas.microsoft.com/office/drawing/2014/chart" uri="{C3380CC4-5D6E-409C-BE32-E72D297353CC}">
              <c16:uniqueId val="{00000001-AF58-4F01-8FE1-5C638AFDCA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81.150000000000006</c:v>
                </c:pt>
                <c:pt idx="1">
                  <c:v>81.98</c:v>
                </c:pt>
                <c:pt idx="2">
                  <c:v>82.59</c:v>
                </c:pt>
                <c:pt idx="3">
                  <c:v>82.96</c:v>
                </c:pt>
                <c:pt idx="4">
                  <c:v>83.55</c:v>
                </c:pt>
              </c:numCache>
            </c:numRef>
          </c:val>
          <c:extLst>
            <c:ext xmlns:c16="http://schemas.microsoft.com/office/drawing/2014/chart" uri="{C3380CC4-5D6E-409C-BE32-E72D297353CC}">
              <c16:uniqueId val="{00000000-A4E8-4C50-B7AC-CABDE4C87FC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86.83</c:v>
                </c:pt>
                <c:pt idx="3">
                  <c:v>87.14</c:v>
                </c:pt>
                <c:pt idx="4">
                  <c:v>86.66</c:v>
                </c:pt>
              </c:numCache>
            </c:numRef>
          </c:val>
          <c:smooth val="0"/>
          <c:extLst>
            <c:ext xmlns:c16="http://schemas.microsoft.com/office/drawing/2014/chart" uri="{C3380CC4-5D6E-409C-BE32-E72D297353CC}">
              <c16:uniqueId val="{00000001-A4E8-4C50-B7AC-CABDE4C87FC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59.07</c:v>
                </c:pt>
                <c:pt idx="1">
                  <c:v>76.78</c:v>
                </c:pt>
                <c:pt idx="2">
                  <c:v>74.88</c:v>
                </c:pt>
                <c:pt idx="3">
                  <c:v>87.34</c:v>
                </c:pt>
                <c:pt idx="4">
                  <c:v>75.98</c:v>
                </c:pt>
              </c:numCache>
            </c:numRef>
          </c:val>
          <c:extLst>
            <c:ext xmlns:c16="http://schemas.microsoft.com/office/drawing/2014/chart" uri="{C3380CC4-5D6E-409C-BE32-E72D297353CC}">
              <c16:uniqueId val="{00000000-EF13-43D3-94DC-2EB84697F02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3-43D3-94DC-2EB84697F02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32-42CF-849E-A870556E6F0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32-42CF-849E-A870556E6F0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B-464E-AA59-3CAC7BB54D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B-464E-AA59-3CAC7BB54D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1-4538-8108-74221294D5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1-4538-8108-74221294D5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D9-40A3-A65D-EA90321272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D9-40A3-A65D-EA90321272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1405.56</c:v>
                </c:pt>
                <c:pt idx="1">
                  <c:v>0</c:v>
                </c:pt>
                <c:pt idx="2">
                  <c:v>0</c:v>
                </c:pt>
                <c:pt idx="3">
                  <c:v>0</c:v>
                </c:pt>
                <c:pt idx="4" formatCode="#,##0.00;&quot;△&quot;#,##0.00;&quot;-&quot;">
                  <c:v>1696</c:v>
                </c:pt>
              </c:numCache>
            </c:numRef>
          </c:val>
          <c:extLst>
            <c:ext xmlns:c16="http://schemas.microsoft.com/office/drawing/2014/chart" uri="{C3380CC4-5D6E-409C-BE32-E72D297353CC}">
              <c16:uniqueId val="{00000000-7F56-4E8B-94ED-C0E1E371DB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1053.93</c:v>
                </c:pt>
                <c:pt idx="3">
                  <c:v>1046.25</c:v>
                </c:pt>
                <c:pt idx="4">
                  <c:v>1000.94</c:v>
                </c:pt>
              </c:numCache>
            </c:numRef>
          </c:val>
          <c:smooth val="0"/>
          <c:extLst>
            <c:ext xmlns:c16="http://schemas.microsoft.com/office/drawing/2014/chart" uri="{C3380CC4-5D6E-409C-BE32-E72D297353CC}">
              <c16:uniqueId val="{00000001-7F56-4E8B-94ED-C0E1E371DB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50.34</c:v>
                </c:pt>
                <c:pt idx="1">
                  <c:v>59.46</c:v>
                </c:pt>
                <c:pt idx="2">
                  <c:v>68.099999999999994</c:v>
                </c:pt>
                <c:pt idx="3">
                  <c:v>87.08</c:v>
                </c:pt>
                <c:pt idx="4">
                  <c:v>89.13</c:v>
                </c:pt>
              </c:numCache>
            </c:numRef>
          </c:val>
          <c:extLst>
            <c:ext xmlns:c16="http://schemas.microsoft.com/office/drawing/2014/chart" uri="{C3380CC4-5D6E-409C-BE32-E72D297353CC}">
              <c16:uniqueId val="{00000000-C05A-43FE-9664-4CEF83FEEE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85.23</c:v>
                </c:pt>
                <c:pt idx="3">
                  <c:v>88.37</c:v>
                </c:pt>
                <c:pt idx="4">
                  <c:v>93.77</c:v>
                </c:pt>
              </c:numCache>
            </c:numRef>
          </c:val>
          <c:smooth val="0"/>
          <c:extLst>
            <c:ext xmlns:c16="http://schemas.microsoft.com/office/drawing/2014/chart" uri="{C3380CC4-5D6E-409C-BE32-E72D297353CC}">
              <c16:uniqueId val="{00000001-C05A-43FE-9664-4CEF83FEEE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307.93</c:v>
                </c:pt>
                <c:pt idx="1">
                  <c:v>260.38</c:v>
                </c:pt>
                <c:pt idx="2">
                  <c:v>227.5</c:v>
                </c:pt>
                <c:pt idx="3">
                  <c:v>180.5</c:v>
                </c:pt>
                <c:pt idx="4">
                  <c:v>173.77</c:v>
                </c:pt>
              </c:numCache>
            </c:numRef>
          </c:val>
          <c:extLst>
            <c:ext xmlns:c16="http://schemas.microsoft.com/office/drawing/2014/chart" uri="{C3380CC4-5D6E-409C-BE32-E72D297353CC}">
              <c16:uniqueId val="{00000000-2840-43B2-850B-2B88532D8C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185.7</c:v>
                </c:pt>
                <c:pt idx="3">
                  <c:v>178.11</c:v>
                </c:pt>
                <c:pt idx="4">
                  <c:v>165.57</c:v>
                </c:pt>
              </c:numCache>
            </c:numRef>
          </c:val>
          <c:smooth val="0"/>
          <c:extLst>
            <c:ext xmlns:c16="http://schemas.microsoft.com/office/drawing/2014/chart" uri="{C3380CC4-5D6E-409C-BE32-E72D297353CC}">
              <c16:uniqueId val="{00000001-2840-43B2-850B-2B88532D8C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56"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橋本市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63024</v>
      </c>
      <c r="AM8" s="50"/>
      <c r="AN8" s="50"/>
      <c r="AO8" s="50"/>
      <c r="AP8" s="50"/>
      <c r="AQ8" s="50"/>
      <c r="AR8" s="50"/>
      <c r="AS8" s="50"/>
      <c r="AT8" s="45">
        <f>データ!T6</f>
        <v>130.55000000000001</v>
      </c>
      <c r="AU8" s="45"/>
      <c r="AV8" s="45"/>
      <c r="AW8" s="45"/>
      <c r="AX8" s="45"/>
      <c r="AY8" s="45"/>
      <c r="AZ8" s="45"/>
      <c r="BA8" s="45"/>
      <c r="BB8" s="45">
        <f>データ!U6</f>
        <v>482.76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63.39</v>
      </c>
      <c r="Q10" s="45"/>
      <c r="R10" s="45"/>
      <c r="S10" s="45"/>
      <c r="T10" s="45"/>
      <c r="U10" s="45"/>
      <c r="V10" s="45"/>
      <c r="W10" s="45">
        <f>データ!Q6</f>
        <v>89.5</v>
      </c>
      <c r="X10" s="45"/>
      <c r="Y10" s="45"/>
      <c r="Z10" s="45"/>
      <c r="AA10" s="45"/>
      <c r="AB10" s="45"/>
      <c r="AC10" s="45"/>
      <c r="AD10" s="50">
        <f>データ!R6</f>
        <v>3000</v>
      </c>
      <c r="AE10" s="50"/>
      <c r="AF10" s="50"/>
      <c r="AG10" s="50"/>
      <c r="AH10" s="50"/>
      <c r="AI10" s="50"/>
      <c r="AJ10" s="50"/>
      <c r="AK10" s="2"/>
      <c r="AL10" s="50">
        <f>データ!V6</f>
        <v>39804</v>
      </c>
      <c r="AM10" s="50"/>
      <c r="AN10" s="50"/>
      <c r="AO10" s="50"/>
      <c r="AP10" s="50"/>
      <c r="AQ10" s="50"/>
      <c r="AR10" s="50"/>
      <c r="AS10" s="50"/>
      <c r="AT10" s="45">
        <f>データ!W6</f>
        <v>9.0399999999999991</v>
      </c>
      <c r="AU10" s="45"/>
      <c r="AV10" s="45"/>
      <c r="AW10" s="45"/>
      <c r="AX10" s="45"/>
      <c r="AY10" s="45"/>
      <c r="AZ10" s="45"/>
      <c r="BA10" s="45"/>
      <c r="BB10" s="45">
        <f>データ!X6</f>
        <v>4403.1000000000004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1assxtXE4HWW/6sRyhHE8ggLaNUZyy7TIvC+O35phtUC4KEu2iUcTMCmtOPRSMaxVzSK+JZE9sFBupW33YbU3A==" saltValue="FFlv8/nYJjJ/LpxvyKqu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302031</v>
      </c>
      <c r="D6" s="33">
        <f t="shared" si="3"/>
        <v>47</v>
      </c>
      <c r="E6" s="33">
        <f t="shared" si="3"/>
        <v>17</v>
      </c>
      <c r="F6" s="33">
        <f t="shared" si="3"/>
        <v>1</v>
      </c>
      <c r="G6" s="33">
        <f t="shared" si="3"/>
        <v>0</v>
      </c>
      <c r="H6" s="33" t="str">
        <f t="shared" si="3"/>
        <v>和歌山県　橋本市</v>
      </c>
      <c r="I6" s="33" t="str">
        <f t="shared" si="3"/>
        <v>法非適用</v>
      </c>
      <c r="J6" s="33" t="str">
        <f t="shared" si="3"/>
        <v>下水道事業</v>
      </c>
      <c r="K6" s="33" t="str">
        <f t="shared" si="3"/>
        <v>公共下水道</v>
      </c>
      <c r="L6" s="33" t="str">
        <f t="shared" si="3"/>
        <v>Bd2</v>
      </c>
      <c r="M6" s="33" t="str">
        <f t="shared" si="3"/>
        <v>非設置</v>
      </c>
      <c r="N6" s="34" t="str">
        <f t="shared" si="3"/>
        <v>-</v>
      </c>
      <c r="O6" s="34" t="str">
        <f t="shared" si="3"/>
        <v>該当数値なし</v>
      </c>
      <c r="P6" s="34">
        <f t="shared" si="3"/>
        <v>63.39</v>
      </c>
      <c r="Q6" s="34">
        <f t="shared" si="3"/>
        <v>89.5</v>
      </c>
      <c r="R6" s="34">
        <f t="shared" si="3"/>
        <v>3000</v>
      </c>
      <c r="S6" s="34">
        <f t="shared" si="3"/>
        <v>63024</v>
      </c>
      <c r="T6" s="34">
        <f t="shared" si="3"/>
        <v>130.55000000000001</v>
      </c>
      <c r="U6" s="34">
        <f t="shared" si="3"/>
        <v>482.76</v>
      </c>
      <c r="V6" s="34">
        <f t="shared" si="3"/>
        <v>39804</v>
      </c>
      <c r="W6" s="34">
        <f t="shared" si="3"/>
        <v>9.0399999999999991</v>
      </c>
      <c r="X6" s="34">
        <f t="shared" si="3"/>
        <v>4403.1000000000004</v>
      </c>
      <c r="Y6" s="35">
        <f>IF(Y7="",NA(),Y7)</f>
        <v>59.07</v>
      </c>
      <c r="Z6" s="35">
        <f t="shared" ref="Z6:AH6" si="4">IF(Z7="",NA(),Z7)</f>
        <v>76.78</v>
      </c>
      <c r="AA6" s="35">
        <f t="shared" si="4"/>
        <v>74.88</v>
      </c>
      <c r="AB6" s="35">
        <f t="shared" si="4"/>
        <v>87.34</v>
      </c>
      <c r="AC6" s="35">
        <f t="shared" si="4"/>
        <v>75.98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1405.56</v>
      </c>
      <c r="BG6" s="34">
        <f t="shared" ref="BG6:BO6" si="7">IF(BG7="",NA(),BG7)</f>
        <v>0</v>
      </c>
      <c r="BH6" s="34">
        <f t="shared" si="7"/>
        <v>0</v>
      </c>
      <c r="BI6" s="34">
        <f t="shared" si="7"/>
        <v>0</v>
      </c>
      <c r="BJ6" s="35">
        <f t="shared" si="7"/>
        <v>1696</v>
      </c>
      <c r="BK6" s="35">
        <f t="shared" si="7"/>
        <v>1010.51</v>
      </c>
      <c r="BL6" s="35">
        <f t="shared" si="7"/>
        <v>1031.56</v>
      </c>
      <c r="BM6" s="35">
        <f t="shared" si="7"/>
        <v>1053.93</v>
      </c>
      <c r="BN6" s="35">
        <f t="shared" si="7"/>
        <v>1046.25</v>
      </c>
      <c r="BO6" s="35">
        <f t="shared" si="7"/>
        <v>1000.94</v>
      </c>
      <c r="BP6" s="34" t="str">
        <f>IF(BP7="","",IF(BP7="-","【-】","【"&amp;SUBSTITUTE(TEXT(BP7,"#,##0.00"),"-","△")&amp;"】"))</f>
        <v>【682.78】</v>
      </c>
      <c r="BQ6" s="35">
        <f>IF(BQ7="",NA(),BQ7)</f>
        <v>50.34</v>
      </c>
      <c r="BR6" s="35">
        <f t="shared" ref="BR6:BZ6" si="8">IF(BR7="",NA(),BR7)</f>
        <v>59.46</v>
      </c>
      <c r="BS6" s="35">
        <f t="shared" si="8"/>
        <v>68.099999999999994</v>
      </c>
      <c r="BT6" s="35">
        <f t="shared" si="8"/>
        <v>87.08</v>
      </c>
      <c r="BU6" s="35">
        <f t="shared" si="8"/>
        <v>89.13</v>
      </c>
      <c r="BV6" s="35">
        <f t="shared" si="8"/>
        <v>83</v>
      </c>
      <c r="BW6" s="35">
        <f t="shared" si="8"/>
        <v>84.32</v>
      </c>
      <c r="BX6" s="35">
        <f t="shared" si="8"/>
        <v>85.23</v>
      </c>
      <c r="BY6" s="35">
        <f t="shared" si="8"/>
        <v>88.37</v>
      </c>
      <c r="BZ6" s="35">
        <f t="shared" si="8"/>
        <v>93.77</v>
      </c>
      <c r="CA6" s="34" t="str">
        <f>IF(CA7="","",IF(CA7="-","【-】","【"&amp;SUBSTITUTE(TEXT(CA7,"#,##0.00"),"-","△")&amp;"】"))</f>
        <v>【100.91】</v>
      </c>
      <c r="CB6" s="35">
        <f>IF(CB7="",NA(),CB7)</f>
        <v>307.93</v>
      </c>
      <c r="CC6" s="35">
        <f t="shared" ref="CC6:CK6" si="9">IF(CC7="",NA(),CC7)</f>
        <v>260.38</v>
      </c>
      <c r="CD6" s="35">
        <f t="shared" si="9"/>
        <v>227.5</v>
      </c>
      <c r="CE6" s="35">
        <f t="shared" si="9"/>
        <v>180.5</v>
      </c>
      <c r="CF6" s="35">
        <f t="shared" si="9"/>
        <v>173.77</v>
      </c>
      <c r="CG6" s="35">
        <f t="shared" si="9"/>
        <v>193.74</v>
      </c>
      <c r="CH6" s="35">
        <f t="shared" si="9"/>
        <v>188.12</v>
      </c>
      <c r="CI6" s="35">
        <f t="shared" si="9"/>
        <v>185.7</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61.03</v>
      </c>
      <c r="CU6" s="35">
        <f t="shared" si="10"/>
        <v>59.55</v>
      </c>
      <c r="CV6" s="35">
        <f t="shared" si="10"/>
        <v>59.19</v>
      </c>
      <c r="CW6" s="34" t="str">
        <f>IF(CW7="","",IF(CW7="-","【-】","【"&amp;SUBSTITUTE(TEXT(CW7,"#,##0.00"),"-","△")&amp;"】"))</f>
        <v>【58.98】</v>
      </c>
      <c r="CX6" s="35">
        <f>IF(CX7="",NA(),CX7)</f>
        <v>81.150000000000006</v>
      </c>
      <c r="CY6" s="35">
        <f t="shared" ref="CY6:DG6" si="11">IF(CY7="",NA(),CY7)</f>
        <v>81.98</v>
      </c>
      <c r="CZ6" s="35">
        <f t="shared" si="11"/>
        <v>82.59</v>
      </c>
      <c r="DA6" s="35">
        <f t="shared" si="11"/>
        <v>82.96</v>
      </c>
      <c r="DB6" s="35">
        <f t="shared" si="11"/>
        <v>83.55</v>
      </c>
      <c r="DC6" s="35">
        <f t="shared" si="11"/>
        <v>86.56</v>
      </c>
      <c r="DD6" s="35">
        <f t="shared" si="11"/>
        <v>86.78</v>
      </c>
      <c r="DE6" s="35">
        <f t="shared" si="11"/>
        <v>86.83</v>
      </c>
      <c r="DF6" s="35">
        <f t="shared" si="11"/>
        <v>87.14</v>
      </c>
      <c r="DG6" s="35">
        <f t="shared" si="11"/>
        <v>86.66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0.17</v>
      </c>
      <c r="EF6" s="34">
        <f t="shared" ref="EF6:EN6" si="14">IF(EF7="",NA(),EF7)</f>
        <v>0</v>
      </c>
      <c r="EG6" s="34">
        <f t="shared" si="14"/>
        <v>0</v>
      </c>
      <c r="EH6" s="35">
        <f t="shared" si="14"/>
        <v>0.4</v>
      </c>
      <c r="EI6" s="34">
        <f t="shared" si="14"/>
        <v>0</v>
      </c>
      <c r="EJ6" s="35">
        <f t="shared" si="14"/>
        <v>0.04</v>
      </c>
      <c r="EK6" s="35">
        <f t="shared" si="14"/>
        <v>0.38</v>
      </c>
      <c r="EL6" s="35">
        <f t="shared" si="14"/>
        <v>0.01</v>
      </c>
      <c r="EM6" s="35">
        <f t="shared" si="14"/>
        <v>0.11</v>
      </c>
      <c r="EN6" s="35">
        <f t="shared" si="14"/>
        <v>0.09</v>
      </c>
      <c r="EO6" s="34" t="str">
        <f>IF(EO7="","",IF(EO7="-","【-】","【"&amp;SUBSTITUTE(TEXT(EO7,"#,##0.00"),"-","△")&amp;"】"))</f>
        <v>【0.23】</v>
      </c>
    </row>
    <row r="7" spans="1:145" s="36" customFormat="1" x14ac:dyDescent="0.15">
      <c r="A7" s="28"/>
      <c r="B7" s="37">
        <v>2018</v>
      </c>
      <c r="C7" s="37">
        <v>302031</v>
      </c>
      <c r="D7" s="37">
        <v>47</v>
      </c>
      <c r="E7" s="37">
        <v>17</v>
      </c>
      <c r="F7" s="37">
        <v>1</v>
      </c>
      <c r="G7" s="37">
        <v>0</v>
      </c>
      <c r="H7" s="37" t="s">
        <v>97</v>
      </c>
      <c r="I7" s="37" t="s">
        <v>98</v>
      </c>
      <c r="J7" s="37" t="s">
        <v>99</v>
      </c>
      <c r="K7" s="37" t="s">
        <v>100</v>
      </c>
      <c r="L7" s="37" t="s">
        <v>101</v>
      </c>
      <c r="M7" s="37" t="s">
        <v>102</v>
      </c>
      <c r="N7" s="38" t="s">
        <v>103</v>
      </c>
      <c r="O7" s="38" t="s">
        <v>104</v>
      </c>
      <c r="P7" s="38">
        <v>63.39</v>
      </c>
      <c r="Q7" s="38">
        <v>89.5</v>
      </c>
      <c r="R7" s="38">
        <v>3000</v>
      </c>
      <c r="S7" s="38">
        <v>63024</v>
      </c>
      <c r="T7" s="38">
        <v>130.55000000000001</v>
      </c>
      <c r="U7" s="38">
        <v>482.76</v>
      </c>
      <c r="V7" s="38">
        <v>39804</v>
      </c>
      <c r="W7" s="38">
        <v>9.0399999999999991</v>
      </c>
      <c r="X7" s="38">
        <v>4403.1000000000004</v>
      </c>
      <c r="Y7" s="38">
        <v>59.07</v>
      </c>
      <c r="Z7" s="38">
        <v>76.78</v>
      </c>
      <c r="AA7" s="38">
        <v>74.88</v>
      </c>
      <c r="AB7" s="38">
        <v>87.34</v>
      </c>
      <c r="AC7" s="38">
        <v>75.98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1405.56</v>
      </c>
      <c r="BG7" s="38">
        <v>0</v>
      </c>
      <c r="BH7" s="38">
        <v>0</v>
      </c>
      <c r="BI7" s="38">
        <v>0</v>
      </c>
      <c r="BJ7" s="38">
        <v>1696</v>
      </c>
      <c r="BK7" s="38">
        <v>1010.51</v>
      </c>
      <c r="BL7" s="38">
        <v>1031.56</v>
      </c>
      <c r="BM7" s="38">
        <v>1053.93</v>
      </c>
      <c r="BN7" s="38">
        <v>1046.25</v>
      </c>
      <c r="BO7" s="38">
        <v>1000.94</v>
      </c>
      <c r="BP7" s="38">
        <v>682.78</v>
      </c>
      <c r="BQ7" s="38">
        <v>50.34</v>
      </c>
      <c r="BR7" s="38">
        <v>59.46</v>
      </c>
      <c r="BS7" s="38">
        <v>68.099999999999994</v>
      </c>
      <c r="BT7" s="38">
        <v>87.08</v>
      </c>
      <c r="BU7" s="38">
        <v>89.13</v>
      </c>
      <c r="BV7" s="38">
        <v>83</v>
      </c>
      <c r="BW7" s="38">
        <v>84.32</v>
      </c>
      <c r="BX7" s="38">
        <v>85.23</v>
      </c>
      <c r="BY7" s="38">
        <v>88.37</v>
      </c>
      <c r="BZ7" s="38">
        <v>93.77</v>
      </c>
      <c r="CA7" s="38">
        <v>100.91</v>
      </c>
      <c r="CB7" s="38">
        <v>307.93</v>
      </c>
      <c r="CC7" s="38">
        <v>260.38</v>
      </c>
      <c r="CD7" s="38">
        <v>227.5</v>
      </c>
      <c r="CE7" s="38">
        <v>180.5</v>
      </c>
      <c r="CF7" s="38">
        <v>173.77</v>
      </c>
      <c r="CG7" s="38">
        <v>193.74</v>
      </c>
      <c r="CH7" s="38">
        <v>188.12</v>
      </c>
      <c r="CI7" s="38">
        <v>185.7</v>
      </c>
      <c r="CJ7" s="38">
        <v>178.11</v>
      </c>
      <c r="CK7" s="38">
        <v>165.57</v>
      </c>
      <c r="CL7" s="38">
        <v>136.86000000000001</v>
      </c>
      <c r="CM7" s="38" t="s">
        <v>103</v>
      </c>
      <c r="CN7" s="38" t="s">
        <v>103</v>
      </c>
      <c r="CO7" s="38" t="s">
        <v>103</v>
      </c>
      <c r="CP7" s="38" t="s">
        <v>103</v>
      </c>
      <c r="CQ7" s="38" t="s">
        <v>103</v>
      </c>
      <c r="CR7" s="38">
        <v>62.23</v>
      </c>
      <c r="CS7" s="38">
        <v>60</v>
      </c>
      <c r="CT7" s="38">
        <v>61.03</v>
      </c>
      <c r="CU7" s="38">
        <v>59.55</v>
      </c>
      <c r="CV7" s="38">
        <v>59.19</v>
      </c>
      <c r="CW7" s="38">
        <v>58.98</v>
      </c>
      <c r="CX7" s="38">
        <v>81.150000000000006</v>
      </c>
      <c r="CY7" s="38">
        <v>81.98</v>
      </c>
      <c r="CZ7" s="38">
        <v>82.59</v>
      </c>
      <c r="DA7" s="38">
        <v>82.96</v>
      </c>
      <c r="DB7" s="38">
        <v>83.55</v>
      </c>
      <c r="DC7" s="38">
        <v>86.56</v>
      </c>
      <c r="DD7" s="38">
        <v>86.78</v>
      </c>
      <c r="DE7" s="38">
        <v>86.83</v>
      </c>
      <c r="DF7" s="38">
        <v>87.14</v>
      </c>
      <c r="DG7" s="38">
        <v>86.66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0.17</v>
      </c>
      <c r="EF7" s="38">
        <v>0</v>
      </c>
      <c r="EG7" s="38">
        <v>0</v>
      </c>
      <c r="EH7" s="38">
        <v>0.4</v>
      </c>
      <c r="EI7" s="38">
        <v>0</v>
      </c>
      <c r="EJ7" s="38">
        <v>0.04</v>
      </c>
      <c r="EK7" s="38">
        <v>0.38</v>
      </c>
      <c r="EL7" s="38">
        <v>0.01</v>
      </c>
      <c r="EM7" s="38">
        <v>0.11</v>
      </c>
      <c r="EN7" s="38">
        <v>0.09</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2020-02-06T07:16:24Z</cp:lastPrinted>
  <dcterms:created xsi:type="dcterms:W3CDTF">2019-12-05T05:06:16Z</dcterms:created>
  <dcterms:modified xsi:type="dcterms:W3CDTF">2020-02-06T07:16:29Z</dcterms:modified>
  <cp:category/>
</cp:coreProperties>
</file>