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Rytd7vwFJKcf85tUKeECwidgx2r1fUQI8ydudxfvntDM3uS4PMCq3l7h/U0cK6PORh3jPWxbflGTySxOD7Uew==" workbookSaltValue="u+V7UhGt0hqhKX00LCEhr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<sst xmlns="http://schemas.openxmlformats.org/spreadsheetml/2006/main" count="220" uniqueCount="108">
  <si>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</si>
  <si>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</si>
  <si>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</si>
  <si>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</si>
  <si>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</si>
  <si>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</si>
  <si>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</si>
  <si>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</si>
  <si>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</si>
  <si>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</si>
  <si>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</si>
  <si>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</si>
  <si>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</si>
  <si>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</si>
  <si>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</si>
  <si>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</si>
  <si>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</si>
  <si>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</si>
  <si>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</si>
  <si>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</si>
  <si>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</si>
  <si>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</si>
  <si>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</si>
  <si>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</si>
  <si>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</si>
  <si>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</si>
  <si>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</si>
  <si>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</si>
  <si>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</si>
  <si>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</si>
  <si>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</si>
  <si>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</si>
  <si>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</si>
  <si>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</si>
  <si>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</si>
  <si>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</si>
  <si>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</si>
  <si>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</si>
  <si>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</si>
  <si>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</si>
  <si>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</si>
  <si>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</si>
  <si>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</si>
  <si>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</si>
  <si>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</si>
  <si>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</si>
  <si>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</si>
  <si>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</si>
  <si>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</si>
  <si>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</si>
  <si>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</si>
  <si>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</si>
  <si>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</si>
  <si>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</si>
  <si>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</si>
  <si>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</si>
  <si>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</si>
  <si>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</si>
  <si>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</si>
  <si>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</si>
  <si>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</si>
  <si>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</si>
  <si>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</si>
  <si>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</si>
  <si>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</si>
  <si>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</si>
  <si>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</si>
  <si>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</si>
  <si>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</si>
  <si>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</si>
  <si>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</si>
  <si>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</si>
  <si>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</si>
  <si>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</si>
  <si>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</si>
  <si>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</si>
  <si>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</si>
  <si>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</si>
  <si>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</si>
  <si>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</si>
  <si>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</si>
  <si>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</si>
  <si>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</si>
  <si>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</si>
  <si>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</si>
  <si>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</si>
  <si>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</si>
  <si>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</si>
  <si>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</si>
  <si>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</si>
  <si>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</si>
  <si>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</si>
  <si>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</si>
  <si>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</si>
  <si>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</si>
  <si>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</si>
  <si>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</si>
  <si>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</si>
  <si>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</si>
  <si>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</si>
  <si>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</si>
  <si>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</si>
  <si>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</si>
  <si>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</si>
  <si>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</si>
  <si>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の各指標のうち、経常収支比率・料金回収率及び給水原価に関わる経常費用の節減に向けた取り組みとしては、施設の維持管理に係る業務委託の拡大や契約方法の見直しを図る。また有収率の向上を図るため、老朽管の更新を進めるとともに、漏水箇所の早期修繕に努める。施設利用率については、今後の配水施設更新にあたり、将来の水需要予測に見合った規模や能力へ見直すことにより改善を図る。
「老朽化の状況」の各指標の改善に向けた取り組みとしては、導水管をはじめ老朽化した管路や室山浄水場など主要施設の更新を、優先順位に沿って、安定供給体制を次の世代へ引き継げるよう計画的に行っていく。この施設への大規模投資により、後年にわたり減価償却費や支払利息、更に企業債の償還金が増加していくことになるが、更新時期や内容、事業費やその財源など、よりスムーズに効果的に行えるように事業計画の見直しを重ね、経営に関する各指標への影響を最小限に抑えられるよう努める。</t>
    <phoneticPr fontId="4"/>
  </si>
  <si>
    <t>【経常収支比率】
 給水人口の減少等により、営業収益は約280万円減少したが、営業費用においても、約650万円減少したことから、前年度より0.83ポイント上昇した。今後も業務委託の拡大や契約方法の見直しによる維持管理費の削減を図り、健全経営に努める。
【累積欠損金比率】
 長年にわたり0％であるが、今後は老朽化施設への大規模投資に伴う減価償却費や支払利息の増加により、利益剰余金が減少していくものと見込まれる。
【流動比率】
　類似団体平均より184.79ポイント下回っており、今後も大規模投資による企業債の増加により減少傾向で推移することが見込まれる。
【企業債残高対給水収益比率】
　新規発行の増加に伴い、前年度より23.11ポイント増加した。類似団体平均を242.25ポイント上回っており、今後も大規模投資による更なる増加が見込まれるが、老朽化施設の延命を図り、施設の更新時期・工法等を見直すことにより、企業債の発行抑制に努める。
【料金回収率】
　給水原価の下降により、前年度より0.83ポイント上昇した。今後は更なる業務委託の拡大や契約方法の見直しによる維持管理費の節減等を図り、料金回収率の向上に努める。
【給水原価】
　経常費用の減少に伴い、前年度より1.13ポイント下降し類似団体平均を5.76ポイント下回った。今後は大規模投資に伴う減価償却費や支払利息の増加により、給水原価の増加が見込まれる。
【施設利用率】
　配水量の増加に伴い、前年度より1.34ポイント上昇し類似団体平均を10.52ポイント上回ったが、今後は人口減少や高齢化が進むことにより、利用率の減少が見込まれる。
【有収率】
　前年度より1.9ポイント下降した。また、類似団体平均を12.49ポイント下回っていることから、早急な漏水対策を講じ有収率の向上に努める。</t>
    <rPh sb="10" eb="12">
      <t>キュウスイ</t>
    </rPh>
    <rPh sb="12" eb="14">
      <t>ジンコウ</t>
    </rPh>
    <rPh sb="15" eb="17">
      <t>ゲンショウ</t>
    </rPh>
    <rPh sb="17" eb="18">
      <t>トウ</t>
    </rPh>
    <rPh sb="33" eb="35">
      <t>ゲンショウ</t>
    </rPh>
    <rPh sb="55" eb="57">
      <t>ゲンショウ</t>
    </rPh>
    <rPh sb="77" eb="79">
      <t>ジョウショウ</t>
    </rPh>
    <rPh sb="300" eb="302">
      <t>ゾウカ</t>
    </rPh>
    <rPh sb="303" eb="304">
      <t>トモナ</t>
    </rPh>
    <rPh sb="434" eb="436">
      <t>カコウ</t>
    </rPh>
    <rPh sb="453" eb="455">
      <t>ジョウショウ</t>
    </rPh>
    <rPh sb="518" eb="520">
      <t>ケイジョウ</t>
    </rPh>
    <rPh sb="520" eb="522">
      <t>ヒヨウ</t>
    </rPh>
    <rPh sb="523" eb="525">
      <t>ゲンショウ</t>
    </rPh>
    <rPh sb="526" eb="527">
      <t>トモナ</t>
    </rPh>
    <rPh sb="529" eb="532">
      <t>ゼンネンド</t>
    </rPh>
    <rPh sb="542" eb="544">
      <t>カコウ</t>
    </rPh>
    <rPh sb="545" eb="547">
      <t>ルイジ</t>
    </rPh>
    <rPh sb="547" eb="549">
      <t>ダンタイ</t>
    </rPh>
    <rPh sb="549" eb="551">
      <t>ヘイキン</t>
    </rPh>
    <rPh sb="617" eb="619">
      <t>ハイスイ</t>
    </rPh>
    <rPh sb="619" eb="620">
      <t>リョウ</t>
    </rPh>
    <rPh sb="621" eb="623">
      <t>ゾウカ</t>
    </rPh>
    <rPh sb="627" eb="630">
      <t>ゼンネンド</t>
    </rPh>
    <rPh sb="640" eb="642">
      <t>ジョウショウ</t>
    </rPh>
    <rPh sb="643" eb="645">
      <t>ルイジ</t>
    </rPh>
    <rPh sb="645" eb="647">
      <t>ダンタイ</t>
    </rPh>
    <rPh sb="647" eb="649">
      <t>ヘイキン</t>
    </rPh>
    <rPh sb="659" eb="661">
      <t>ウワマワ</t>
    </rPh>
    <rPh sb="665" eb="667">
      <t>コンゴ</t>
    </rPh>
    <rPh sb="668" eb="670">
      <t>ジンコウ</t>
    </rPh>
    <rPh sb="670" eb="672">
      <t>ゲンショウ</t>
    </rPh>
    <rPh sb="673" eb="676">
      <t>コウレイカ</t>
    </rPh>
    <rPh sb="677" eb="678">
      <t>スス</t>
    </rPh>
    <rPh sb="685" eb="688">
      <t>リヨウリツ</t>
    </rPh>
    <rPh sb="689" eb="691">
      <t>ゲンショウ</t>
    </rPh>
    <rPh sb="692" eb="694">
      <t>ミコ</t>
    </rPh>
    <rPh sb="753" eb="755">
      <t>サッキュウ</t>
    </rPh>
    <rPh sb="756" eb="758">
      <t>ロウスイ</t>
    </rPh>
    <rPh sb="758" eb="760">
      <t>タイサク</t>
    </rPh>
    <rPh sb="763" eb="766">
      <t>ユウシュウリツ</t>
    </rPh>
    <rPh sb="767" eb="769">
      <t>コウジョウ</t>
    </rPh>
    <rPh sb="770" eb="771">
      <t>ツト</t>
    </rPh>
    <phoneticPr fontId="4"/>
  </si>
  <si>
    <t>【有形固定資産減価償却率】
　近年、類似団体平均より低い水準で推移しているが、管路経年化率が平均を下回っているところを見ると、浄水場など主要施設の方がより老朽化が進んでいると言える。今後は導水管の更新やその後予定の室山浄水場の更新など、施設整備がよりスムーズに効果的に行えるよう、事業計画を見直しながら主要施設の更新に取り組む。
【管路経年化率】
　前年度より2.45ポイント下降した。また類似団体平均を4.51ポイント下回っているが、昭和50年代の拡張時に布設した管など耐用年数間近のものが数多く残っており、今後急激な増加が見込まれることから、漏水による影響が大きい老朽管を最優先に、経年化率の増加を抑えられるよう更新に取り組む。
【管路更新率】
　前年度より0.02ポイント下降した。類似団体平均を0.04ポイント上回っているが、耐用年数を考えれば、まだまだ更新ペースを上げていく必要があるため、漏水による影響が大きい老朽管を最優先に、平準化して更新に取り組む。</t>
    <rPh sb="15" eb="17">
      <t>キンネン</t>
    </rPh>
    <rPh sb="26" eb="27">
      <t>ヒク</t>
    </rPh>
    <rPh sb="31" eb="33">
      <t>スイイ</t>
    </rPh>
    <rPh sb="188" eb="190">
      <t>カコウ</t>
    </rPh>
    <rPh sb="326" eb="329">
      <t>ゼンネンド</t>
    </rPh>
    <rPh sb="339" eb="341">
      <t>カコウ</t>
    </rPh>
    <rPh sb="359" eb="360">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</si>
</sst>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0.53</c:v>
                </c:pt>
                <c:pt idx="1">
                  <c:v>0.34</c:v>
                </c:pt>
                <c:pt idx="2">
                  <c:v>0.44</c:v>
                </c:pt>
                <c:pt idx="3">
                  <c:v>0.64</c:v>
                </c:pt>
                <c:pt idx="4">
                  <c:v>0.62</c:v>
                </c:pt>
              </c:numCache>
            </c:numRef>
          </c:val>
          <c:extLst xmlns:c16r2="http://schemas.microsoft.com/office/drawing/2015/06/chart">
            <c:ext xmlns:c16="http://schemas.microsoft.com/office/drawing/2014/chart" uri="{C3380CC4-5D6E-409C-BE32-E72D297353CC}">
              <c16:uniqueId val="{00000000-A2F3-44F1-99A4-52BA83A8CCA0}"/>
            </c:ext>
          </c:extLst>
        </c:ser>
        <c:dLbls>
          <c:showLegendKey val="0"/>
          <c:showVal val="0"/>
          <c:showCatName val="0"/>
          <c:showSerName val="0"/>
          <c:showPercent val="0"/>
          <c:showBubbleSize val="0"/>
        </c:dLbls>
        <c:gapWidth val="150"/>
        <c:axId val="162215808"/>
        <c:axId val="1622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0.75</c:v>
                </c:pt>
                <c:pt idx="4">
                  <c:v>0.57999999999999996</c:v>
                </c:pt>
              </c:numCache>
            </c:numRef>
          </c:val>
          <c:smooth val="0"/>
          <c:extLst xmlns:c16r2="http://schemas.microsoft.com/office/drawing/2015/06/chart">
            <c:ext xmlns:c16="http://schemas.microsoft.com/office/drawing/2014/chart" uri="{C3380CC4-5D6E-409C-BE32-E72D297353CC}">
              <c16:uniqueId val="{00000001-A2F3-44F1-99A4-52BA83A8CCA0}"/>
            </c:ext>
          </c:extLst>
        </c:ser>
        <c:dLbls>
          <c:showLegendKey val="0"/>
          <c:showVal val="0"/>
          <c:showCatName val="0"/>
          <c:showSerName val="0"/>
          <c:showPercent val="0"/>
          <c:showBubbleSize val="0"/>
        </c:dLbls>
        <c:marker val="1"/>
        <c:smooth val="0"/>
        <c:axId val="162215808"/>
        <c:axId val="162230272"/>
      </c:lineChart>
      <c:dateAx>
        <c:axId val="162215808"/>
        <c:scaling>
          <c:orientation val="minMax"/>
        </c:scaling>
        <c:delete val="1"/>
        <c:axPos val="b"/>
        <c:numFmt formatCode="ge" sourceLinked="1"/>
        <c:majorTickMark val="none"/>
        <c:minorTickMark val="none"/>
        <c:tickLblPos val="none"/>
        <c:crossAx val="162230272"/>
        <c:crosses val="autoZero"/>
        <c:auto val="1"/>
        <c:lblOffset val="100"/>
        <c:baseTimeUnit val="years"/>
      </c:dateAx>
      <c:valAx>
        <c:axId val="1622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56.01</c:v>
                </c:pt>
                <c:pt idx="1">
                  <c:v>55.81</c:v>
                </c:pt>
                <c:pt idx="2">
                  <c:v>59.14</c:v>
                </c:pt>
                <c:pt idx="3">
                  <c:v>68.92</c:v>
                </c:pt>
                <c:pt idx="4">
                  <c:v>70.260000000000005</c:v>
                </c:pt>
              </c:numCache>
            </c:numRef>
          </c:val>
          <c:extLst xmlns:c16r2="http://schemas.microsoft.com/office/drawing/2015/06/chart">
            <c:ext xmlns:c16="http://schemas.microsoft.com/office/drawing/2014/chart" uri="{C3380CC4-5D6E-409C-BE32-E72D297353CC}">
              <c16:uniqueId val="{00000000-996F-48AB-AE9D-D61E2CEBF1C5}"/>
            </c:ext>
          </c:extLst>
        </c:ser>
        <c:dLbls>
          <c:showLegendKey val="0"/>
          <c:showVal val="0"/>
          <c:showCatName val="0"/>
          <c:showSerName val="0"/>
          <c:showPercent val="0"/>
          <c:showBubbleSize val="0"/>
        </c:dLbls>
        <c:gapWidth val="150"/>
        <c:axId val="163178368"/>
        <c:axId val="1631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59.74</c:v>
                </c:pt>
                <c:pt idx="4">
                  <c:v>59.74</c:v>
                </c:pt>
              </c:numCache>
            </c:numRef>
          </c:val>
          <c:smooth val="0"/>
          <c:extLst xmlns:c16r2="http://schemas.microsoft.com/office/drawing/2015/06/chart">
            <c:ext xmlns:c16="http://schemas.microsoft.com/office/drawing/2014/chart" uri="{C3380CC4-5D6E-409C-BE32-E72D297353CC}">
              <c16:uniqueId val="{00000001-996F-48AB-AE9D-D61E2CEBF1C5}"/>
            </c:ext>
          </c:extLst>
        </c:ser>
        <c:dLbls>
          <c:showLegendKey val="0"/>
          <c:showVal val="0"/>
          <c:showCatName val="0"/>
          <c:showSerName val="0"/>
          <c:showPercent val="0"/>
          <c:showBubbleSize val="0"/>
        </c:dLbls>
        <c:marker val="1"/>
        <c:smooth val="0"/>
        <c:axId val="163178368"/>
        <c:axId val="163192832"/>
      </c:lineChart>
      <c:dateAx>
        <c:axId val="163178368"/>
        <c:scaling>
          <c:orientation val="minMax"/>
        </c:scaling>
        <c:delete val="1"/>
        <c:axPos val="b"/>
        <c:numFmt formatCode="ge" sourceLinked="1"/>
        <c:majorTickMark val="none"/>
        <c:minorTickMark val="none"/>
        <c:tickLblPos val="none"/>
        <c:crossAx val="163192832"/>
        <c:crosses val="autoZero"/>
        <c:auto val="1"/>
        <c:lblOffset val="100"/>
        <c:baseTimeUnit val="years"/>
      </c:dateAx>
      <c:valAx>
        <c:axId val="163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80.45</c:v>
                </c:pt>
                <c:pt idx="1">
                  <c:v>80.489999999999995</c:v>
                </c:pt>
                <c:pt idx="2">
                  <c:v>77.37</c:v>
                </c:pt>
                <c:pt idx="3">
                  <c:v>74.209999999999994</c:v>
                </c:pt>
                <c:pt idx="4">
                  <c:v>72.31</c:v>
                </c:pt>
              </c:numCache>
            </c:numRef>
          </c:val>
          <c:extLst xmlns:c16r2="http://schemas.microsoft.com/office/drawing/2015/06/chart">
            <c:ext xmlns:c16="http://schemas.microsoft.com/office/drawing/2014/chart" uri="{C3380CC4-5D6E-409C-BE32-E72D297353CC}">
              <c16:uniqueId val="{00000000-1BA8-4EAF-B9F3-3C5B1877521C}"/>
            </c:ext>
          </c:extLst>
        </c:ser>
        <c:dLbls>
          <c:showLegendKey val="0"/>
          <c:showVal val="0"/>
          <c:showCatName val="0"/>
          <c:showSerName val="0"/>
          <c:showPercent val="0"/>
          <c:showBubbleSize val="0"/>
        </c:dLbls>
        <c:gapWidth val="150"/>
        <c:axId val="163227904"/>
        <c:axId val="1632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87.28</c:v>
                </c:pt>
                <c:pt idx="4">
                  <c:v>84.8</c:v>
                </c:pt>
              </c:numCache>
            </c:numRef>
          </c:val>
          <c:smooth val="0"/>
          <c:extLst xmlns:c16r2="http://schemas.microsoft.com/office/drawing/2015/06/chart">
            <c:ext xmlns:c16="http://schemas.microsoft.com/office/drawing/2014/chart" uri="{C3380CC4-5D6E-409C-BE32-E72D297353CC}">
              <c16:uniqueId val="{00000001-1BA8-4EAF-B9F3-3C5B1877521C}"/>
            </c:ext>
          </c:extLst>
        </c:ser>
        <c:dLbls>
          <c:showLegendKey val="0"/>
          <c:showVal val="0"/>
          <c:showCatName val="0"/>
          <c:showSerName val="0"/>
          <c:showPercent val="0"/>
          <c:showBubbleSize val="0"/>
        </c:dLbls>
        <c:marker val="1"/>
        <c:smooth val="0"/>
        <c:axId val="163227904"/>
        <c:axId val="163238272"/>
      </c:lineChart>
      <c:dateAx>
        <c:axId val="163227904"/>
        <c:scaling>
          <c:orientation val="minMax"/>
        </c:scaling>
        <c:delete val="1"/>
        <c:axPos val="b"/>
        <c:numFmt formatCode="ge" sourceLinked="1"/>
        <c:majorTickMark val="none"/>
        <c:minorTickMark val="none"/>
        <c:tickLblPos val="none"/>
        <c:crossAx val="163238272"/>
        <c:crosses val="autoZero"/>
        <c:auto val="1"/>
        <c:lblOffset val="100"/>
        <c:baseTimeUnit val="years"/>
      </c:dateAx>
      <c:valAx>
        <c:axId val="1632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108.98</c:v>
                </c:pt>
                <c:pt idx="1">
                  <c:v>107.92</c:v>
                </c:pt>
                <c:pt idx="2">
                  <c:v>107.15</c:v>
                </c:pt>
                <c:pt idx="3">
                  <c:v>101.83</c:v>
                </c:pt>
                <c:pt idx="4">
                  <c:v>102.66</c:v>
                </c:pt>
              </c:numCache>
            </c:numRef>
          </c:val>
          <c:extLst xmlns:c16r2="http://schemas.microsoft.com/office/drawing/2015/06/chart">
            <c:ext xmlns:c16="http://schemas.microsoft.com/office/drawing/2014/chart" uri="{C3380CC4-5D6E-409C-BE32-E72D297353CC}">
              <c16:uniqueId val="{00000000-3168-44DD-B90C-F6FA9F058802}"/>
            </c:ext>
          </c:extLst>
        </c:ser>
        <c:dLbls>
          <c:showLegendKey val="0"/>
          <c:showVal val="0"/>
          <c:showCatName val="0"/>
          <c:showSerName val="0"/>
          <c:showPercent val="0"/>
          <c:showBubbleSize val="0"/>
        </c:dLbls>
        <c:gapWidth val="150"/>
        <c:axId val="162261248"/>
        <c:axId val="1628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112.15</c:v>
                </c:pt>
                <c:pt idx="4">
                  <c:v>110.66</c:v>
                </c:pt>
              </c:numCache>
            </c:numRef>
          </c:val>
          <c:smooth val="0"/>
          <c:extLst xmlns:c16r2="http://schemas.microsoft.com/office/drawing/2015/06/chart">
            <c:ext xmlns:c16="http://schemas.microsoft.com/office/drawing/2014/chart" uri="{C3380CC4-5D6E-409C-BE32-E72D297353CC}">
              <c16:uniqueId val="{00000001-3168-44DD-B90C-F6FA9F058802}"/>
            </c:ext>
          </c:extLst>
        </c:ser>
        <c:dLbls>
          <c:showLegendKey val="0"/>
          <c:showVal val="0"/>
          <c:showCatName val="0"/>
          <c:showSerName val="0"/>
          <c:showPercent val="0"/>
          <c:showBubbleSize val="0"/>
        </c:dLbls>
        <c:marker val="1"/>
        <c:smooth val="0"/>
        <c:axId val="162261248"/>
        <c:axId val="162869632"/>
      </c:lineChart>
      <c:dateAx>
        <c:axId val="162261248"/>
        <c:scaling>
          <c:orientation val="minMax"/>
        </c:scaling>
        <c:delete val="1"/>
        <c:axPos val="b"/>
        <c:numFmt formatCode="ge" sourceLinked="1"/>
        <c:majorTickMark val="none"/>
        <c:minorTickMark val="none"/>
        <c:tickLblPos val="none"/>
        <c:crossAx val="162869632"/>
        <c:crosses val="autoZero"/>
        <c:auto val="1"/>
        <c:lblOffset val="100"/>
        <c:baseTimeUnit val="years"/>
      </c:dateAx>
      <c:valAx>
        <c:axId val="16286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44.17</c:v>
                </c:pt>
                <c:pt idx="1">
                  <c:v>45.3</c:v>
                </c:pt>
                <c:pt idx="2">
                  <c:v>46.08</c:v>
                </c:pt>
                <c:pt idx="3">
                  <c:v>43.11</c:v>
                </c:pt>
                <c:pt idx="4">
                  <c:v>44.66</c:v>
                </c:pt>
              </c:numCache>
            </c:numRef>
          </c:val>
          <c:extLst xmlns:c16r2="http://schemas.microsoft.com/office/drawing/2015/06/chart">
            <c:ext xmlns:c16="http://schemas.microsoft.com/office/drawing/2014/chart" uri="{C3380CC4-5D6E-409C-BE32-E72D297353CC}">
              <c16:uniqueId val="{00000000-215E-400A-96E6-151BE57ADC3B}"/>
            </c:ext>
          </c:extLst>
        </c:ser>
        <c:dLbls>
          <c:showLegendKey val="0"/>
          <c:showVal val="0"/>
          <c:showCatName val="0"/>
          <c:showSerName val="0"/>
          <c:showPercent val="0"/>
          <c:showBubbleSize val="0"/>
        </c:dLbls>
        <c:gapWidth val="150"/>
        <c:axId val="162904704"/>
        <c:axId val="1629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46.94</c:v>
                </c:pt>
                <c:pt idx="4">
                  <c:v>47.66</c:v>
                </c:pt>
              </c:numCache>
            </c:numRef>
          </c:val>
          <c:smooth val="0"/>
          <c:extLst xmlns:c16r2="http://schemas.microsoft.com/office/drawing/2015/06/chart">
            <c:ext xmlns:c16="http://schemas.microsoft.com/office/drawing/2014/chart" uri="{C3380CC4-5D6E-409C-BE32-E72D297353CC}">
              <c16:uniqueId val="{00000001-215E-400A-96E6-151BE57ADC3B}"/>
            </c:ext>
          </c:extLst>
        </c:ser>
        <c:dLbls>
          <c:showLegendKey val="0"/>
          <c:showVal val="0"/>
          <c:showCatName val="0"/>
          <c:showSerName val="0"/>
          <c:showPercent val="0"/>
          <c:showBubbleSize val="0"/>
        </c:dLbls>
        <c:marker val="1"/>
        <c:smooth val="0"/>
        <c:axId val="162904704"/>
        <c:axId val="162910976"/>
      </c:lineChart>
      <c:dateAx>
        <c:axId val="162904704"/>
        <c:scaling>
          <c:orientation val="minMax"/>
        </c:scaling>
        <c:delete val="1"/>
        <c:axPos val="b"/>
        <c:numFmt formatCode="ge" sourceLinked="1"/>
        <c:majorTickMark val="none"/>
        <c:minorTickMark val="none"/>
        <c:tickLblPos val="none"/>
        <c:crossAx val="162910976"/>
        <c:crosses val="autoZero"/>
        <c:auto val="1"/>
        <c:lblOffset val="100"/>
        <c:baseTimeUnit val="years"/>
      </c:dateAx>
      <c:valAx>
        <c:axId val="162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8.89</c:v>
                </c:pt>
                <c:pt idx="1">
                  <c:v>8.4700000000000006</c:v>
                </c:pt>
                <c:pt idx="2">
                  <c:v>7.51</c:v>
                </c:pt>
                <c:pt idx="3">
                  <c:v>13.04</c:v>
                </c:pt>
                <c:pt idx="4">
                  <c:v>10.59</c:v>
                </c:pt>
              </c:numCache>
            </c:numRef>
          </c:val>
          <c:extLst xmlns:c16r2="http://schemas.microsoft.com/office/drawing/2015/06/chart">
            <c:ext xmlns:c16="http://schemas.microsoft.com/office/drawing/2014/chart" uri="{C3380CC4-5D6E-409C-BE32-E72D297353CC}">
              <c16:uniqueId val="{00000000-415E-4A75-867D-938759F13B39}"/>
            </c:ext>
          </c:extLst>
        </c:ser>
        <c:dLbls>
          <c:showLegendKey val="0"/>
          <c:showVal val="0"/>
          <c:showCatName val="0"/>
          <c:showSerName val="0"/>
          <c:showPercent val="0"/>
          <c:showBubbleSize val="0"/>
        </c:dLbls>
        <c:gapWidth val="150"/>
        <c:axId val="163265536"/>
        <c:axId val="1632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14.48</c:v>
                </c:pt>
                <c:pt idx="4">
                  <c:v>15.1</c:v>
                </c:pt>
              </c:numCache>
            </c:numRef>
          </c:val>
          <c:smooth val="0"/>
          <c:extLst xmlns:c16r2="http://schemas.microsoft.com/office/drawing/2015/06/chart">
            <c:ext xmlns:c16="http://schemas.microsoft.com/office/drawing/2014/chart" uri="{C3380CC4-5D6E-409C-BE32-E72D297353CC}">
              <c16:uniqueId val="{00000001-415E-4A75-867D-938759F13B39}"/>
            </c:ext>
          </c:extLst>
        </c:ser>
        <c:dLbls>
          <c:showLegendKey val="0"/>
          <c:showVal val="0"/>
          <c:showCatName val="0"/>
          <c:showSerName val="0"/>
          <c:showPercent val="0"/>
          <c:showBubbleSize val="0"/>
        </c:dLbls>
        <c:marker val="1"/>
        <c:smooth val="0"/>
        <c:axId val="163265536"/>
        <c:axId val="163275904"/>
      </c:lineChart>
      <c:dateAx>
        <c:axId val="163265536"/>
        <c:scaling>
          <c:orientation val="minMax"/>
        </c:scaling>
        <c:delete val="1"/>
        <c:axPos val="b"/>
        <c:numFmt formatCode="ge" sourceLinked="1"/>
        <c:majorTickMark val="none"/>
        <c:minorTickMark val="none"/>
        <c:tickLblPos val="none"/>
        <c:crossAx val="163275904"/>
        <c:crosses val="autoZero"/>
        <c:auto val="1"/>
        <c:lblOffset val="100"/>
        <c:baseTimeUnit val="years"/>
      </c:dateAx>
      <c:valAx>
        <c:axId val="1632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B8-4624-8062-26BCCCE15031}"/>
            </c:ext>
          </c:extLst>
        </c:ser>
        <c:dLbls>
          <c:showLegendKey val="0"/>
          <c:showVal val="0"/>
          <c:showCatName val="0"/>
          <c:showSerName val="0"/>
          <c:showPercent val="0"/>
          <c:showBubbleSize val="0"/>
        </c:dLbls>
        <c:gapWidth val="150"/>
        <c:axId val="163323904"/>
        <c:axId val="1633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1</c:v>
                </c:pt>
                <c:pt idx="4">
                  <c:v>2.74</c:v>
                </c:pt>
              </c:numCache>
            </c:numRef>
          </c:val>
          <c:smooth val="0"/>
          <c:extLst xmlns:c16r2="http://schemas.microsoft.com/office/drawing/2015/06/chart">
            <c:ext xmlns:c16="http://schemas.microsoft.com/office/drawing/2014/chart" uri="{C3380CC4-5D6E-409C-BE32-E72D297353CC}">
              <c16:uniqueId val="{00000001-2DB8-4624-8062-26BCCCE15031}"/>
            </c:ext>
          </c:extLst>
        </c:ser>
        <c:dLbls>
          <c:showLegendKey val="0"/>
          <c:showVal val="0"/>
          <c:showCatName val="0"/>
          <c:showSerName val="0"/>
          <c:showPercent val="0"/>
          <c:showBubbleSize val="0"/>
        </c:dLbls>
        <c:marker val="1"/>
        <c:smooth val="0"/>
        <c:axId val="163323904"/>
        <c:axId val="163325824"/>
      </c:lineChart>
      <c:dateAx>
        <c:axId val="163323904"/>
        <c:scaling>
          <c:orientation val="minMax"/>
        </c:scaling>
        <c:delete val="1"/>
        <c:axPos val="b"/>
        <c:numFmt formatCode="ge" sourceLinked="1"/>
        <c:majorTickMark val="none"/>
        <c:minorTickMark val="none"/>
        <c:tickLblPos val="none"/>
        <c:crossAx val="163325824"/>
        <c:crosses val="autoZero"/>
        <c:auto val="1"/>
        <c:lblOffset val="100"/>
        <c:baseTimeUnit val="years"/>
      </c:dateAx>
      <c:valAx>
        <c:axId val="16332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228.06</c:v>
                </c:pt>
                <c:pt idx="1">
                  <c:v>218.93</c:v>
                </c:pt>
                <c:pt idx="2">
                  <c:v>206.01</c:v>
                </c:pt>
                <c:pt idx="3">
                  <c:v>180.64</c:v>
                </c:pt>
                <c:pt idx="4">
                  <c:v>181.24</c:v>
                </c:pt>
              </c:numCache>
            </c:numRef>
          </c:val>
          <c:extLst xmlns:c16r2="http://schemas.microsoft.com/office/drawing/2015/06/chart">
            <c:ext xmlns:c16="http://schemas.microsoft.com/office/drawing/2014/chart" uri="{C3380CC4-5D6E-409C-BE32-E72D297353CC}">
              <c16:uniqueId val="{00000000-CD3A-40B0-96AA-FC86F71DC429}"/>
            </c:ext>
          </c:extLst>
        </c:ser>
        <c:dLbls>
          <c:showLegendKey val="0"/>
          <c:showVal val="0"/>
          <c:showCatName val="0"/>
          <c:showSerName val="0"/>
          <c:showPercent val="0"/>
          <c:showBubbleSize val="0"/>
        </c:dLbls>
        <c:gapWidth val="150"/>
        <c:axId val="163358976"/>
        <c:axId val="1633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355.5</c:v>
                </c:pt>
                <c:pt idx="4">
                  <c:v>366.03</c:v>
                </c:pt>
              </c:numCache>
            </c:numRef>
          </c:val>
          <c:smooth val="0"/>
          <c:extLst xmlns:c16r2="http://schemas.microsoft.com/office/drawing/2015/06/chart">
            <c:ext xmlns:c16="http://schemas.microsoft.com/office/drawing/2014/chart" uri="{C3380CC4-5D6E-409C-BE32-E72D297353CC}">
              <c16:uniqueId val="{00000001-CD3A-40B0-96AA-FC86F71DC429}"/>
            </c:ext>
          </c:extLst>
        </c:ser>
        <c:dLbls>
          <c:showLegendKey val="0"/>
          <c:showVal val="0"/>
          <c:showCatName val="0"/>
          <c:showSerName val="0"/>
          <c:showPercent val="0"/>
          <c:showBubbleSize val="0"/>
        </c:dLbls>
        <c:marker val="1"/>
        <c:smooth val="0"/>
        <c:axId val="163358976"/>
        <c:axId val="163365248"/>
      </c:lineChart>
      <c:dateAx>
        <c:axId val="163358976"/>
        <c:scaling>
          <c:orientation val="minMax"/>
        </c:scaling>
        <c:delete val="1"/>
        <c:axPos val="b"/>
        <c:numFmt formatCode="ge" sourceLinked="1"/>
        <c:majorTickMark val="none"/>
        <c:minorTickMark val="none"/>
        <c:tickLblPos val="none"/>
        <c:crossAx val="163365248"/>
        <c:crosses val="autoZero"/>
        <c:auto val="1"/>
        <c:lblOffset val="100"/>
        <c:baseTimeUnit val="years"/>
      </c:dateAx>
      <c:valAx>
        <c:axId val="16336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430.19</c:v>
                </c:pt>
                <c:pt idx="1">
                  <c:v>434.95</c:v>
                </c:pt>
                <c:pt idx="2">
                  <c:v>452.38</c:v>
                </c:pt>
                <c:pt idx="3">
                  <c:v>589.26</c:v>
                </c:pt>
                <c:pt idx="4">
                  <c:v>612.37</c:v>
                </c:pt>
              </c:numCache>
            </c:numRef>
          </c:val>
          <c:extLst xmlns:c16r2="http://schemas.microsoft.com/office/drawing/2015/06/chart">
            <c:ext xmlns:c16="http://schemas.microsoft.com/office/drawing/2014/chart" uri="{C3380CC4-5D6E-409C-BE32-E72D297353CC}">
              <c16:uniqueId val="{00000000-243A-42EF-A9F9-14F91A947A22}"/>
            </c:ext>
          </c:extLst>
        </c:ser>
        <c:dLbls>
          <c:showLegendKey val="0"/>
          <c:showVal val="0"/>
          <c:showCatName val="0"/>
          <c:showSerName val="0"/>
          <c:showPercent val="0"/>
          <c:showBubbleSize val="0"/>
        </c:dLbls>
        <c:gapWidth val="150"/>
        <c:axId val="163019392"/>
        <c:axId val="1630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312.58</c:v>
                </c:pt>
                <c:pt idx="4">
                  <c:v>370.12</c:v>
                </c:pt>
              </c:numCache>
            </c:numRef>
          </c:val>
          <c:smooth val="0"/>
          <c:extLst xmlns:c16r2="http://schemas.microsoft.com/office/drawing/2015/06/chart">
            <c:ext xmlns:c16="http://schemas.microsoft.com/office/drawing/2014/chart" uri="{C3380CC4-5D6E-409C-BE32-E72D297353CC}">
              <c16:uniqueId val="{00000001-243A-42EF-A9F9-14F91A947A22}"/>
            </c:ext>
          </c:extLst>
        </c:ser>
        <c:dLbls>
          <c:showLegendKey val="0"/>
          <c:showVal val="0"/>
          <c:showCatName val="0"/>
          <c:showSerName val="0"/>
          <c:showPercent val="0"/>
          <c:showBubbleSize val="0"/>
        </c:dLbls>
        <c:marker val="1"/>
        <c:smooth val="0"/>
        <c:axId val="163019392"/>
        <c:axId val="163025664"/>
      </c:lineChart>
      <c:dateAx>
        <c:axId val="163019392"/>
        <c:scaling>
          <c:orientation val="minMax"/>
        </c:scaling>
        <c:delete val="1"/>
        <c:axPos val="b"/>
        <c:numFmt formatCode="ge" sourceLinked="1"/>
        <c:majorTickMark val="none"/>
        <c:minorTickMark val="none"/>
        <c:tickLblPos val="none"/>
        <c:crossAx val="163025664"/>
        <c:crosses val="autoZero"/>
        <c:auto val="1"/>
        <c:lblOffset val="100"/>
        <c:baseTimeUnit val="years"/>
      </c:dateAx>
      <c:valAx>
        <c:axId val="16302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0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103.79</c:v>
                </c:pt>
                <c:pt idx="1">
                  <c:v>103.99</c:v>
                </c:pt>
                <c:pt idx="2">
                  <c:v>98.33</c:v>
                </c:pt>
                <c:pt idx="3">
                  <c:v>97.19</c:v>
                </c:pt>
                <c:pt idx="4">
                  <c:v>98.02</c:v>
                </c:pt>
              </c:numCache>
            </c:numRef>
          </c:val>
          <c:extLst xmlns:c16r2="http://schemas.microsoft.com/office/drawing/2015/06/chart">
            <c:ext xmlns:c16="http://schemas.microsoft.com/office/drawing/2014/chart" uri="{C3380CC4-5D6E-409C-BE32-E72D297353CC}">
              <c16:uniqueId val="{00000000-594B-4DD1-8288-384A5EDBACF7}"/>
            </c:ext>
          </c:extLst>
        </c:ser>
        <c:dLbls>
          <c:showLegendKey val="0"/>
          <c:showVal val="0"/>
          <c:showCatName val="0"/>
          <c:showSerName val="0"/>
          <c:showPercent val="0"/>
          <c:showBubbleSize val="0"/>
        </c:dLbls>
        <c:gapWidth val="150"/>
        <c:axId val="163036160"/>
        <c:axId val="1631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104.57</c:v>
                </c:pt>
                <c:pt idx="4">
                  <c:v>100.42</c:v>
                </c:pt>
              </c:numCache>
            </c:numRef>
          </c:val>
          <c:smooth val="0"/>
          <c:extLst xmlns:c16r2="http://schemas.microsoft.com/office/drawing/2015/06/chart">
            <c:ext xmlns:c16="http://schemas.microsoft.com/office/drawing/2014/chart" uri="{C3380CC4-5D6E-409C-BE32-E72D297353CC}">
              <c16:uniqueId val="{00000001-594B-4DD1-8288-384A5EDBACF7}"/>
            </c:ext>
          </c:extLst>
        </c:ser>
        <c:dLbls>
          <c:showLegendKey val="0"/>
          <c:showVal val="0"/>
          <c:showCatName val="0"/>
          <c:showSerName val="0"/>
          <c:showPercent val="0"/>
          <c:showBubbleSize val="0"/>
        </c:dLbls>
        <c:marker val="1"/>
        <c:smooth val="0"/>
        <c:axId val="163036160"/>
        <c:axId val="163120256"/>
      </c:lineChart>
      <c:dateAx>
        <c:axId val="163036160"/>
        <c:scaling>
          <c:orientation val="minMax"/>
        </c:scaling>
        <c:delete val="1"/>
        <c:axPos val="b"/>
        <c:numFmt formatCode="ge" sourceLinked="1"/>
        <c:majorTickMark val="none"/>
        <c:minorTickMark val="none"/>
        <c:tickLblPos val="none"/>
        <c:crossAx val="163120256"/>
        <c:crosses val="autoZero"/>
        <c:auto val="1"/>
        <c:lblOffset val="100"/>
        <c:baseTimeUnit val="years"/>
      </c:dateAx>
      <c:valAx>
        <c:axId val="1631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155.80000000000001</c:v>
                </c:pt>
                <c:pt idx="1">
                  <c:v>155.72999999999999</c:v>
                </c:pt>
                <c:pt idx="2">
                  <c:v>164.53</c:v>
                </c:pt>
                <c:pt idx="3">
                  <c:v>167.04</c:v>
                </c:pt>
                <c:pt idx="4">
                  <c:v>165.91</c:v>
                </c:pt>
              </c:numCache>
            </c:numRef>
          </c:val>
          <c:extLst xmlns:c16r2="http://schemas.microsoft.com/office/drawing/2015/06/chart">
            <c:ext xmlns:c16="http://schemas.microsoft.com/office/drawing/2014/chart" uri="{C3380CC4-5D6E-409C-BE32-E72D297353CC}">
              <c16:uniqueId val="{00000000-9EB4-4103-83CD-43F110842C2B}"/>
            </c:ext>
          </c:extLst>
        </c:ser>
        <c:dLbls>
          <c:showLegendKey val="0"/>
          <c:showVal val="0"/>
          <c:showCatName val="0"/>
          <c:showSerName val="0"/>
          <c:showPercent val="0"/>
          <c:showBubbleSize val="0"/>
        </c:dLbls>
        <c:gapWidth val="150"/>
        <c:axId val="163145216"/>
        <c:axId val="1631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165.47</c:v>
                </c:pt>
                <c:pt idx="4">
                  <c:v>171.67</c:v>
                </c:pt>
              </c:numCache>
            </c:numRef>
          </c:val>
          <c:smooth val="0"/>
          <c:extLst xmlns:c16r2="http://schemas.microsoft.com/office/drawing/2015/06/chart">
            <c:ext xmlns:c16="http://schemas.microsoft.com/office/drawing/2014/chart" uri="{C3380CC4-5D6E-409C-BE32-E72D297353CC}">
              <c16:uniqueId val="{00000001-9EB4-4103-83CD-43F110842C2B}"/>
            </c:ext>
          </c:extLst>
        </c:ser>
        <c:dLbls>
          <c:showLegendKey val="0"/>
          <c:showVal val="0"/>
          <c:showCatName val="0"/>
          <c:showSerName val="0"/>
          <c:showPercent val="0"/>
          <c:showBubbleSize val="0"/>
        </c:dLbls>
        <c:marker val="1"/>
        <c:smooth val="0"/>
        <c:axId val="163145216"/>
        <c:axId val="163147136"/>
      </c:lineChart>
      <c:dateAx>
        <c:axId val="163145216"/>
        <c:scaling>
          <c:orientation val="minMax"/>
        </c:scaling>
        <c:delete val="1"/>
        <c:axPos val="b"/>
        <c:numFmt formatCode="ge" sourceLinked="1"/>
        <c:majorTickMark val="none"/>
        <c:minorTickMark val="none"/>
        <c:tickLblPos val="none"/>
        <c:crossAx val="163147136"/>
        <c:crosses val="autoZero"/>
        <c:auto val="1"/>
        <c:lblOffset val="100"/>
        <c:baseTimeUnit val="years"/>
      </c:dateAx>
      <c:valAx>
        <c:axId val="163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和歌山県　海南市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A5</v>
      </c>
      <c r="X8" s="87"/>
      <c r="Y8" s="87"/>
      <c r="Z8" s="87"/>
      <c r="AA8" s="87"/>
      <c r="AB8" s="87"/>
      <c r="AC8" s="87"/>
      <c r="AD8" s="87" t="str">
        <f>データ!$M$6</f>
        <v>非設置</v>
      </c>
      <c r="AE8" s="87"/>
      <c r="AF8" s="87"/>
      <c r="AG8" s="87"/>
      <c r="AH8" s="87"/>
      <c r="AI8" s="87"/>
      <c r="AJ8" s="87"/>
      <c r="AK8" s="4"/>
      <c r="AL8" s="75">
        <f>データ!$R$6</f>
        <v>51079</v>
      </c>
      <c r="AM8" s="75"/>
      <c r="AN8" s="75"/>
      <c r="AO8" s="75"/>
      <c r="AP8" s="75"/>
      <c r="AQ8" s="75"/>
      <c r="AR8" s="75"/>
      <c r="AS8" s="75"/>
      <c r="AT8" s="71">
        <f>データ!$S$6</f>
        <v>101.06</v>
      </c>
      <c r="AU8" s="72"/>
      <c r="AV8" s="72"/>
      <c r="AW8" s="72"/>
      <c r="AX8" s="72"/>
      <c r="AY8" s="72"/>
      <c r="AZ8" s="72"/>
      <c r="BA8" s="72"/>
      <c r="BB8" s="74">
        <f>データ!$T$6</f>
        <v>505.43</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52.3</v>
      </c>
      <c r="J10" s="72"/>
      <c r="K10" s="72"/>
      <c r="L10" s="72"/>
      <c r="M10" s="72"/>
      <c r="N10" s="72"/>
      <c r="O10" s="73"/>
      <c r="P10" s="74">
        <f>データ!$P$6</f>
        <v>98.19</v>
      </c>
      <c r="Q10" s="74"/>
      <c r="R10" s="74"/>
      <c r="S10" s="74"/>
      <c r="T10" s="74"/>
      <c r="U10" s="74"/>
      <c r="V10" s="74"/>
      <c r="W10" s="75">
        <f>データ!$Q$6</f>
        <v>2805</v>
      </c>
      <c r="X10" s="75"/>
      <c r="Y10" s="75"/>
      <c r="Z10" s="75"/>
      <c r="AA10" s="75"/>
      <c r="AB10" s="75"/>
      <c r="AC10" s="75"/>
      <c r="AD10" s="2"/>
      <c r="AE10" s="2"/>
      <c r="AF10" s="2"/>
      <c r="AG10" s="2"/>
      <c r="AH10" s="4"/>
      <c r="AI10" s="4"/>
      <c r="AJ10" s="4"/>
      <c r="AK10" s="4"/>
      <c r="AL10" s="75">
        <f>データ!$U$6</f>
        <v>49929</v>
      </c>
      <c r="AM10" s="75"/>
      <c r="AN10" s="75"/>
      <c r="AO10" s="75"/>
      <c r="AP10" s="75"/>
      <c r="AQ10" s="75"/>
      <c r="AR10" s="75"/>
      <c r="AS10" s="75"/>
      <c r="AT10" s="71">
        <f>データ!$V$6</f>
        <v>54.07</v>
      </c>
      <c r="AU10" s="72"/>
      <c r="AV10" s="72"/>
      <c r="AW10" s="72"/>
      <c r="AX10" s="72"/>
      <c r="AY10" s="72"/>
      <c r="AZ10" s="72"/>
      <c r="BA10" s="72"/>
      <c r="BB10" s="74">
        <f>データ!$W$6</f>
        <v>923.41</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106</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6XrExenbsNsmBfzF9PkqHLtT+eRSb+3mMvi+qs6nsKCrqEEpmLft7ZGkc6Rb4MI1+cHNSvtyHcNj4sRV2ljeow==" saltValue="tVQ5J0P3krddmN5Wd2rA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302023</v>
      </c>
      <c r="D6" s="34">
        <f t="shared" si="3"/>
        <v>46</v>
      </c>
      <c r="E6" s="34">
        <f t="shared" si="3"/>
        <v>1</v>
      </c>
      <c r="F6" s="34">
        <f t="shared" si="3"/>
        <v>0</v>
      </c>
      <c r="G6" s="34">
        <f t="shared" si="3"/>
        <v>1</v>
      </c>
      <c r="H6" s="34" t="str">
        <f t="shared" si="3"/>
        <v>和歌山県　海南市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52.3</v>
      </c>
      <c r="P6" s="35">
        <f t="shared" si="3"/>
        <v>98.19</v>
      </c>
      <c r="Q6" s="35">
        <f t="shared" si="3"/>
        <v>2805</v>
      </c>
      <c r="R6" s="35">
        <f t="shared" si="3"/>
        <v>51079</v>
      </c>
      <c r="S6" s="35">
        <f t="shared" si="3"/>
        <v>101.06</v>
      </c>
      <c r="T6" s="35">
        <f t="shared" si="3"/>
        <v>505.43</v>
      </c>
      <c r="U6" s="35">
        <f t="shared" si="3"/>
        <v>49929</v>
      </c>
      <c r="V6" s="35">
        <f t="shared" si="3"/>
        <v>54.07</v>
      </c>
      <c r="W6" s="35">
        <f t="shared" si="3"/>
        <v>923.41</v>
      </c>
      <c r="X6" s="36">
        <f>IF(X7="",NA(),X7)</f>
        <v>108.98</v>
      </c>
      <c r="Y6" s="36">
        <f t="shared" ref="Y6:AG6" si="4">IF(Y7="",NA(),Y7)</f>
        <v>107.92</v>
      </c>
      <c r="Z6" s="36">
        <f t="shared" si="4"/>
        <v>107.15</v>
      </c>
      <c r="AA6" s="36">
        <f t="shared" si="4"/>
        <v>101.83</v>
      </c>
      <c r="AB6" s="36">
        <f t="shared" si="4"/>
        <v>102.66</v>
      </c>
      <c r="AC6" s="36">
        <f t="shared" si="4"/>
        <v>109.04</v>
      </c>
      <c r="AD6" s="36">
        <f t="shared" si="4"/>
        <v>109.64</v>
      </c>
      <c r="AE6" s="36">
        <f t="shared" si="4"/>
        <v>110.95</v>
      </c>
      <c r="AF6" s="36">
        <f t="shared" si="4"/>
        <v>112.15</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1</v>
      </c>
      <c r="AR6" s="36">
        <f t="shared" si="5"/>
        <v>2.74</v>
      </c>
      <c r="AS6" s="35" t="str">
        <f>IF(AS7="","",IF(AS7="-","【-】","【"&amp;SUBSTITUTE(TEXT(AS7,"#,##0.00"),"-","△")&amp;"】"))</f>
        <v>【1.05】</v>
      </c>
      <c r="AT6" s="36">
        <f>IF(AT7="",NA(),AT7)</f>
        <v>228.06</v>
      </c>
      <c r="AU6" s="36">
        <f t="shared" ref="AU6:BC6" si="6">IF(AU7="",NA(),AU7)</f>
        <v>218.93</v>
      </c>
      <c r="AV6" s="36">
        <f t="shared" si="6"/>
        <v>206.01</v>
      </c>
      <c r="AW6" s="36">
        <f t="shared" si="6"/>
        <v>180.64</v>
      </c>
      <c r="AX6" s="36">
        <f t="shared" si="6"/>
        <v>181.24</v>
      </c>
      <c r="AY6" s="36">
        <f t="shared" si="6"/>
        <v>382.09</v>
      </c>
      <c r="AZ6" s="36">
        <f t="shared" si="6"/>
        <v>371.31</v>
      </c>
      <c r="BA6" s="36">
        <f t="shared" si="6"/>
        <v>377.63</v>
      </c>
      <c r="BB6" s="36">
        <f t="shared" si="6"/>
        <v>355.5</v>
      </c>
      <c r="BC6" s="36">
        <f t="shared" si="6"/>
        <v>366.03</v>
      </c>
      <c r="BD6" s="35" t="str">
        <f>IF(BD7="","",IF(BD7="-","【-】","【"&amp;SUBSTITUTE(TEXT(BD7,"#,##0.00"),"-","△")&amp;"】"))</f>
        <v>【261.93】</v>
      </c>
      <c r="BE6" s="36">
        <f>IF(BE7="",NA(),BE7)</f>
        <v>430.19</v>
      </c>
      <c r="BF6" s="36">
        <f t="shared" ref="BF6:BN6" si="7">IF(BF7="",NA(),BF7)</f>
        <v>434.95</v>
      </c>
      <c r="BG6" s="36">
        <f t="shared" si="7"/>
        <v>452.38</v>
      </c>
      <c r="BH6" s="36">
        <f t="shared" si="7"/>
        <v>589.26</v>
      </c>
      <c r="BI6" s="36">
        <f t="shared" si="7"/>
        <v>612.37</v>
      </c>
      <c r="BJ6" s="36">
        <f t="shared" si="7"/>
        <v>385.06</v>
      </c>
      <c r="BK6" s="36">
        <f t="shared" si="7"/>
        <v>373.09</v>
      </c>
      <c r="BL6" s="36">
        <f t="shared" si="7"/>
        <v>364.71</v>
      </c>
      <c r="BM6" s="36">
        <f t="shared" si="7"/>
        <v>312.58</v>
      </c>
      <c r="BN6" s="36">
        <f t="shared" si="7"/>
        <v>370.12</v>
      </c>
      <c r="BO6" s="35" t="str">
        <f>IF(BO7="","",IF(BO7="-","【-】","【"&amp;SUBSTITUTE(TEXT(BO7,"#,##0.00"),"-","△")&amp;"】"))</f>
        <v>【270.46】</v>
      </c>
      <c r="BP6" s="36">
        <f>IF(BP7="",NA(),BP7)</f>
        <v>103.79</v>
      </c>
      <c r="BQ6" s="36">
        <f t="shared" ref="BQ6:BY6" si="8">IF(BQ7="",NA(),BQ7)</f>
        <v>103.99</v>
      </c>
      <c r="BR6" s="36">
        <f t="shared" si="8"/>
        <v>98.33</v>
      </c>
      <c r="BS6" s="36">
        <f t="shared" si="8"/>
        <v>97.19</v>
      </c>
      <c r="BT6" s="36">
        <f t="shared" si="8"/>
        <v>98.02</v>
      </c>
      <c r="BU6" s="36">
        <f t="shared" si="8"/>
        <v>99.07</v>
      </c>
      <c r="BV6" s="36">
        <f t="shared" si="8"/>
        <v>99.99</v>
      </c>
      <c r="BW6" s="36">
        <f t="shared" si="8"/>
        <v>100.65</v>
      </c>
      <c r="BX6" s="36">
        <f t="shared" si="8"/>
        <v>104.57</v>
      </c>
      <c r="BY6" s="36">
        <f t="shared" si="8"/>
        <v>100.42</v>
      </c>
      <c r="BZ6" s="35" t="str">
        <f>IF(BZ7="","",IF(BZ7="-","【-】","【"&amp;SUBSTITUTE(TEXT(BZ7,"#,##0.00"),"-","△")&amp;"】"))</f>
        <v>【103.91】</v>
      </c>
      <c r="CA6" s="36">
        <f>IF(CA7="",NA(),CA7)</f>
        <v>155.80000000000001</v>
      </c>
      <c r="CB6" s="36">
        <f t="shared" ref="CB6:CJ6" si="9">IF(CB7="",NA(),CB7)</f>
        <v>155.72999999999999</v>
      </c>
      <c r="CC6" s="36">
        <f t="shared" si="9"/>
        <v>164.53</v>
      </c>
      <c r="CD6" s="36">
        <f t="shared" si="9"/>
        <v>167.04</v>
      </c>
      <c r="CE6" s="36">
        <f t="shared" si="9"/>
        <v>165.91</v>
      </c>
      <c r="CF6" s="36">
        <f t="shared" si="9"/>
        <v>173.03</v>
      </c>
      <c r="CG6" s="36">
        <f t="shared" si="9"/>
        <v>171.15</v>
      </c>
      <c r="CH6" s="36">
        <f t="shared" si="9"/>
        <v>170.19</v>
      </c>
      <c r="CI6" s="36">
        <f t="shared" si="9"/>
        <v>165.47</v>
      </c>
      <c r="CJ6" s="36">
        <f t="shared" si="9"/>
        <v>171.67</v>
      </c>
      <c r="CK6" s="35" t="str">
        <f>IF(CK7="","",IF(CK7="-","【-】","【"&amp;SUBSTITUTE(TEXT(CK7,"#,##0.00"),"-","△")&amp;"】"))</f>
        <v>【167.11】</v>
      </c>
      <c r="CL6" s="36">
        <f>IF(CL7="",NA(),CL7)</f>
        <v>56.01</v>
      </c>
      <c r="CM6" s="36">
        <f t="shared" ref="CM6:CU6" si="10">IF(CM7="",NA(),CM7)</f>
        <v>55.81</v>
      </c>
      <c r="CN6" s="36">
        <f t="shared" si="10"/>
        <v>59.14</v>
      </c>
      <c r="CO6" s="36">
        <f t="shared" si="10"/>
        <v>68.92</v>
      </c>
      <c r="CP6" s="36">
        <f t="shared" si="10"/>
        <v>70.260000000000005</v>
      </c>
      <c r="CQ6" s="36">
        <f t="shared" si="10"/>
        <v>58.58</v>
      </c>
      <c r="CR6" s="36">
        <f t="shared" si="10"/>
        <v>58.53</v>
      </c>
      <c r="CS6" s="36">
        <f t="shared" si="10"/>
        <v>59.01</v>
      </c>
      <c r="CT6" s="36">
        <f t="shared" si="10"/>
        <v>59.74</v>
      </c>
      <c r="CU6" s="36">
        <f t="shared" si="10"/>
        <v>59.74</v>
      </c>
      <c r="CV6" s="35" t="str">
        <f>IF(CV7="","",IF(CV7="-","【-】","【"&amp;SUBSTITUTE(TEXT(CV7,"#,##0.00"),"-","△")&amp;"】"))</f>
        <v>【60.27】</v>
      </c>
      <c r="CW6" s="36">
        <f>IF(CW7="",NA(),CW7)</f>
        <v>80.45</v>
      </c>
      <c r="CX6" s="36">
        <f t="shared" ref="CX6:DF6" si="11">IF(CX7="",NA(),CX7)</f>
        <v>80.489999999999995</v>
      </c>
      <c r="CY6" s="36">
        <f t="shared" si="11"/>
        <v>77.37</v>
      </c>
      <c r="CZ6" s="36">
        <f t="shared" si="11"/>
        <v>74.209999999999994</v>
      </c>
      <c r="DA6" s="36">
        <f t="shared" si="11"/>
        <v>72.31</v>
      </c>
      <c r="DB6" s="36">
        <f t="shared" si="11"/>
        <v>85.23</v>
      </c>
      <c r="DC6" s="36">
        <f t="shared" si="11"/>
        <v>85.26</v>
      </c>
      <c r="DD6" s="36">
        <f t="shared" si="11"/>
        <v>85.37</v>
      </c>
      <c r="DE6" s="36">
        <f t="shared" si="11"/>
        <v>87.28</v>
      </c>
      <c r="DF6" s="36">
        <f t="shared" si="11"/>
        <v>84.8</v>
      </c>
      <c r="DG6" s="35" t="str">
        <f>IF(DG7="","",IF(DG7="-","【-】","【"&amp;SUBSTITUTE(TEXT(DG7,"#,##0.00"),"-","△")&amp;"】"))</f>
        <v>【89.92】</v>
      </c>
      <c r="DH6" s="36">
        <f>IF(DH7="",NA(),DH7)</f>
        <v>44.17</v>
      </c>
      <c r="DI6" s="36">
        <f t="shared" ref="DI6:DQ6" si="12">IF(DI7="",NA(),DI7)</f>
        <v>45.3</v>
      </c>
      <c r="DJ6" s="36">
        <f t="shared" si="12"/>
        <v>46.08</v>
      </c>
      <c r="DK6" s="36">
        <f t="shared" si="12"/>
        <v>43.11</v>
      </c>
      <c r="DL6" s="36">
        <f t="shared" si="12"/>
        <v>44.66</v>
      </c>
      <c r="DM6" s="36">
        <f t="shared" si="12"/>
        <v>44.31</v>
      </c>
      <c r="DN6" s="36">
        <f t="shared" si="12"/>
        <v>45.75</v>
      </c>
      <c r="DO6" s="36">
        <f t="shared" si="12"/>
        <v>46.9</v>
      </c>
      <c r="DP6" s="36">
        <f t="shared" si="12"/>
        <v>46.94</v>
      </c>
      <c r="DQ6" s="36">
        <f t="shared" si="12"/>
        <v>47.66</v>
      </c>
      <c r="DR6" s="35" t="str">
        <f>IF(DR7="","",IF(DR7="-","【-】","【"&amp;SUBSTITUTE(TEXT(DR7,"#,##0.00"),"-","△")&amp;"】"))</f>
        <v>【48.85】</v>
      </c>
      <c r="DS6" s="36">
        <f>IF(DS7="",NA(),DS7)</f>
        <v>8.89</v>
      </c>
      <c r="DT6" s="36">
        <f t="shared" ref="DT6:EB6" si="13">IF(DT7="",NA(),DT7)</f>
        <v>8.4700000000000006</v>
      </c>
      <c r="DU6" s="36">
        <f t="shared" si="13"/>
        <v>7.51</v>
      </c>
      <c r="DV6" s="36">
        <f t="shared" si="13"/>
        <v>13.04</v>
      </c>
      <c r="DW6" s="36">
        <f t="shared" si="13"/>
        <v>10.59</v>
      </c>
      <c r="DX6" s="36">
        <f t="shared" si="13"/>
        <v>10.09</v>
      </c>
      <c r="DY6" s="36">
        <f t="shared" si="13"/>
        <v>10.54</v>
      </c>
      <c r="DZ6" s="36">
        <f t="shared" si="13"/>
        <v>12.03</v>
      </c>
      <c r="EA6" s="36">
        <f t="shared" si="13"/>
        <v>14.48</v>
      </c>
      <c r="EB6" s="36">
        <f t="shared" si="13"/>
        <v>15.1</v>
      </c>
      <c r="EC6" s="35" t="str">
        <f>IF(EC7="","",IF(EC7="-","【-】","【"&amp;SUBSTITUTE(TEXT(EC7,"#,##0.00"),"-","△")&amp;"】"))</f>
        <v>【17.80】</v>
      </c>
      <c r="ED6" s="36">
        <f>IF(ED7="",NA(),ED7)</f>
        <v>0.53</v>
      </c>
      <c r="EE6" s="36">
        <f t="shared" ref="EE6:EM6" si="14">IF(EE7="",NA(),EE7)</f>
        <v>0.34</v>
      </c>
      <c r="EF6" s="36">
        <f t="shared" si="14"/>
        <v>0.44</v>
      </c>
      <c r="EG6" s="36">
        <f t="shared" si="14"/>
        <v>0.64</v>
      </c>
      <c r="EH6" s="36">
        <f t="shared" si="14"/>
        <v>0.62</v>
      </c>
      <c r="EI6" s="36">
        <f t="shared" si="14"/>
        <v>0.6</v>
      </c>
      <c r="EJ6" s="36">
        <f t="shared" si="14"/>
        <v>0.56000000000000005</v>
      </c>
      <c r="EK6" s="36">
        <f t="shared" si="14"/>
        <v>0.61</v>
      </c>
      <c r="EL6" s="36">
        <f t="shared" si="14"/>
        <v>0.75</v>
      </c>
      <c r="EM6" s="36">
        <f t="shared" si="14"/>
        <v>0.57999999999999996</v>
      </c>
      <c r="EN6" s="35" t="str">
        <f>IF(EN7="","",IF(EN7="-","【-】","【"&amp;SUBSTITUTE(TEXT(EN7,"#,##0.00"),"-","△")&amp;"】"))</f>
        <v>【0.70】</v>
      </c>
    </row>
    <row r="7" spans="1:144" s="37" customFormat="1" x14ac:dyDescent="0.15">
      <c r="A7" s="29"/>
      <c r="B7" s="38">
        <v>2018</v>
      </c>
      <c r="C7" s="38">
        <v>302023</v>
      </c>
      <c r="D7" s="38">
        <v>46</v>
      </c>
      <c r="E7" s="38">
        <v>1</v>
      </c>
      <c r="F7" s="38">
        <v>0</v>
      </c>
      <c r="G7" s="38">
        <v>1</v>
      </c>
      <c r="H7" s="38" t="s">
        <v>93</v>
      </c>
      <c r="I7" s="38" t="s">
        <v>94</v>
      </c>
      <c r="J7" s="38" t="s">
        <v>95</v>
      </c>
      <c r="K7" s="38" t="s">
        <v>96</v>
      </c>
      <c r="L7" s="38" t="s">
        <v>97</v>
      </c>
      <c r="M7" s="38" t="s">
        <v>98</v>
      </c>
      <c r="N7" s="39" t="s">
        <v>99</v>
      </c>
      <c r="O7" s="39">
        <v>52.3</v>
      </c>
      <c r="P7" s="39">
        <v>98.19</v>
      </c>
      <c r="Q7" s="39">
        <v>2805</v>
      </c>
      <c r="R7" s="39">
        <v>51079</v>
      </c>
      <c r="S7" s="39">
        <v>101.06</v>
      </c>
      <c r="T7" s="39">
        <v>505.43</v>
      </c>
      <c r="U7" s="39">
        <v>49929</v>
      </c>
      <c r="V7" s="39">
        <v>54.07</v>
      </c>
      <c r="W7" s="39">
        <v>923.41</v>
      </c>
      <c r="X7" s="39">
        <v>108.98</v>
      </c>
      <c r="Y7" s="39">
        <v>107.92</v>
      </c>
      <c r="Z7" s="39">
        <v>107.15</v>
      </c>
      <c r="AA7" s="39">
        <v>101.83</v>
      </c>
      <c r="AB7" s="39">
        <v>102.66</v>
      </c>
      <c r="AC7" s="39">
        <v>109.04</v>
      </c>
      <c r="AD7" s="39">
        <v>109.64</v>
      </c>
      <c r="AE7" s="39">
        <v>110.95</v>
      </c>
      <c r="AF7" s="39">
        <v>112.15</v>
      </c>
      <c r="AG7" s="39">
        <v>110.66</v>
      </c>
      <c r="AH7" s="39">
        <v>112.83</v>
      </c>
      <c r="AI7" s="39">
        <v>0</v>
      </c>
      <c r="AJ7" s="39">
        <v>0</v>
      </c>
      <c r="AK7" s="39">
        <v>0</v>
      </c>
      <c r="AL7" s="39">
        <v>0</v>
      </c>
      <c r="AM7" s="39">
        <v>0</v>
      </c>
      <c r="AN7" s="39">
        <v>3.77</v>
      </c>
      <c r="AO7" s="39">
        <v>3.62</v>
      </c>
      <c r="AP7" s="39">
        <v>3.91</v>
      </c>
      <c r="AQ7" s="39">
        <v>1</v>
      </c>
      <c r="AR7" s="39">
        <v>2.74</v>
      </c>
      <c r="AS7" s="39">
        <v>1.05</v>
      </c>
      <c r="AT7" s="39">
        <v>228.06</v>
      </c>
      <c r="AU7" s="39">
        <v>218.93</v>
      </c>
      <c r="AV7" s="39">
        <v>206.01</v>
      </c>
      <c r="AW7" s="39">
        <v>180.64</v>
      </c>
      <c r="AX7" s="39">
        <v>181.24</v>
      </c>
      <c r="AY7" s="39">
        <v>382.09</v>
      </c>
      <c r="AZ7" s="39">
        <v>371.31</v>
      </c>
      <c r="BA7" s="39">
        <v>377.63</v>
      </c>
      <c r="BB7" s="39">
        <v>355.5</v>
      </c>
      <c r="BC7" s="39">
        <v>366.03</v>
      </c>
      <c r="BD7" s="39">
        <v>261.93</v>
      </c>
      <c r="BE7" s="39">
        <v>430.19</v>
      </c>
      <c r="BF7" s="39">
        <v>434.95</v>
      </c>
      <c r="BG7" s="39">
        <v>452.38</v>
      </c>
      <c r="BH7" s="39">
        <v>589.26</v>
      </c>
      <c r="BI7" s="39">
        <v>612.37</v>
      </c>
      <c r="BJ7" s="39">
        <v>385.06</v>
      </c>
      <c r="BK7" s="39">
        <v>373.09</v>
      </c>
      <c r="BL7" s="39">
        <v>364.71</v>
      </c>
      <c r="BM7" s="39">
        <v>312.58</v>
      </c>
      <c r="BN7" s="39">
        <v>370.12</v>
      </c>
      <c r="BO7" s="39">
        <v>270.45999999999998</v>
      </c>
      <c r="BP7" s="39">
        <v>103.79</v>
      </c>
      <c r="BQ7" s="39">
        <v>103.99</v>
      </c>
      <c r="BR7" s="39">
        <v>98.33</v>
      </c>
      <c r="BS7" s="39">
        <v>97.19</v>
      </c>
      <c r="BT7" s="39">
        <v>98.02</v>
      </c>
      <c r="BU7" s="39">
        <v>99.07</v>
      </c>
      <c r="BV7" s="39">
        <v>99.99</v>
      </c>
      <c r="BW7" s="39">
        <v>100.65</v>
      </c>
      <c r="BX7" s="39">
        <v>104.57</v>
      </c>
      <c r="BY7" s="39">
        <v>100.42</v>
      </c>
      <c r="BZ7" s="39">
        <v>103.91</v>
      </c>
      <c r="CA7" s="39">
        <v>155.80000000000001</v>
      </c>
      <c r="CB7" s="39">
        <v>155.72999999999999</v>
      </c>
      <c r="CC7" s="39">
        <v>164.53</v>
      </c>
      <c r="CD7" s="39">
        <v>167.04</v>
      </c>
      <c r="CE7" s="39">
        <v>165.91</v>
      </c>
      <c r="CF7" s="39">
        <v>173.03</v>
      </c>
      <c r="CG7" s="39">
        <v>171.15</v>
      </c>
      <c r="CH7" s="39">
        <v>170.19</v>
      </c>
      <c r="CI7" s="39">
        <v>165.47</v>
      </c>
      <c r="CJ7" s="39">
        <v>171.67</v>
      </c>
      <c r="CK7" s="39">
        <v>167.11</v>
      </c>
      <c r="CL7" s="39">
        <v>56.01</v>
      </c>
      <c r="CM7" s="39">
        <v>55.81</v>
      </c>
      <c r="CN7" s="39">
        <v>59.14</v>
      </c>
      <c r="CO7" s="39">
        <v>68.92</v>
      </c>
      <c r="CP7" s="39">
        <v>70.260000000000005</v>
      </c>
      <c r="CQ7" s="39">
        <v>58.58</v>
      </c>
      <c r="CR7" s="39">
        <v>58.53</v>
      </c>
      <c r="CS7" s="39">
        <v>59.01</v>
      </c>
      <c r="CT7" s="39">
        <v>59.74</v>
      </c>
      <c r="CU7" s="39">
        <v>59.74</v>
      </c>
      <c r="CV7" s="39">
        <v>60.27</v>
      </c>
      <c r="CW7" s="39">
        <v>80.45</v>
      </c>
      <c r="CX7" s="39">
        <v>80.489999999999995</v>
      </c>
      <c r="CY7" s="39">
        <v>77.37</v>
      </c>
      <c r="CZ7" s="39">
        <v>74.209999999999994</v>
      </c>
      <c r="DA7" s="39">
        <v>72.31</v>
      </c>
      <c r="DB7" s="39">
        <v>85.23</v>
      </c>
      <c r="DC7" s="39">
        <v>85.26</v>
      </c>
      <c r="DD7" s="39">
        <v>85.37</v>
      </c>
      <c r="DE7" s="39">
        <v>87.28</v>
      </c>
      <c r="DF7" s="39">
        <v>84.8</v>
      </c>
      <c r="DG7" s="39">
        <v>89.92</v>
      </c>
      <c r="DH7" s="39">
        <v>44.17</v>
      </c>
      <c r="DI7" s="39">
        <v>45.3</v>
      </c>
      <c r="DJ7" s="39">
        <v>46.08</v>
      </c>
      <c r="DK7" s="39">
        <v>43.11</v>
      </c>
      <c r="DL7" s="39">
        <v>44.66</v>
      </c>
      <c r="DM7" s="39">
        <v>44.31</v>
      </c>
      <c r="DN7" s="39">
        <v>45.75</v>
      </c>
      <c r="DO7" s="39">
        <v>46.9</v>
      </c>
      <c r="DP7" s="39">
        <v>46.94</v>
      </c>
      <c r="DQ7" s="39">
        <v>47.66</v>
      </c>
      <c r="DR7" s="39">
        <v>48.85</v>
      </c>
      <c r="DS7" s="39">
        <v>8.89</v>
      </c>
      <c r="DT7" s="39">
        <v>8.4700000000000006</v>
      </c>
      <c r="DU7" s="39">
        <v>7.51</v>
      </c>
      <c r="DV7" s="39">
        <v>13.04</v>
      </c>
      <c r="DW7" s="39">
        <v>10.59</v>
      </c>
      <c r="DX7" s="39">
        <v>10.09</v>
      </c>
      <c r="DY7" s="39">
        <v>10.54</v>
      </c>
      <c r="DZ7" s="39">
        <v>12.03</v>
      </c>
      <c r="EA7" s="39">
        <v>14.48</v>
      </c>
      <c r="EB7" s="39">
        <v>15.1</v>
      </c>
      <c r="EC7" s="39">
        <v>17.8</v>
      </c>
      <c r="ED7" s="39">
        <v>0.53</v>
      </c>
      <c r="EE7" s="39">
        <v>0.34</v>
      </c>
      <c r="EF7" s="39">
        <v>0.44</v>
      </c>
      <c r="EG7" s="39">
        <v>0.64</v>
      </c>
      <c r="EH7" s="39">
        <v>0.62</v>
      </c>
      <c r="EI7" s="39">
        <v>0.6</v>
      </c>
      <c r="EJ7" s="39">
        <v>0.56000000000000005</v>
      </c>
      <c r="EK7" s="39">
        <v>0.61</v>
      </c>
      <c r="EL7" s="39">
        <v>0.75</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2020-02-14T03:03:19Z</cp:lastPrinted>
  <dcterms:created xsi:type="dcterms:W3CDTF">2019-12-05T04:23:15Z</dcterms:created>
  <dcterms:modified xsi:type="dcterms:W3CDTF">2020-02-14T04:42:28Z</dcterms:modified>
  <cp:category/>
</cp:coreProperties>
</file>