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378\Desktop\20200207  ま（財政　岡崎氏から）＜和歌山県大容量ファイルシステム＞公開通知_【【照会・締切２_７】公営企業に係る経営比較分析表の分析等について】\"/>
    </mc:Choice>
  </mc:AlternateContent>
  <workbookProtection workbookAlgorithmName="SHA-512" workbookHashValue="Xe1zZn2FpqfgjMyRYS+mD5CRDfXowwg9CFswcK5XlUBJM3ON4WnUa9xGswLabieR3YaO4h32TzL9sg62oRmzlg==" workbookSaltValue="b6Ydcn5fwj3Q6DFHPbmcI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<sst xmlns="http://schemas.openxmlformats.org/spreadsheetml/2006/main" count="228" uniqueCount="114">
  <si>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</si>
  <si>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</si>
  <si>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</si>
  <si>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</si>
  <si>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</si>
  <si>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</si>
  <si>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</si>
  <si>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</si>
  <si>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</si>
  <si>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</si>
  <si>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</si>
  <si>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</si>
  <si>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</si>
  <si>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</si>
  <si>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</si>
  <si>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</si>
  <si>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</si>
  <si>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</si>
  <si>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</si>
  <si>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</si>
  <si>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</si>
  <si>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</si>
  <si>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</si>
  <si>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</si>
  <si>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</si>
  <si>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</si>
  <si>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</si>
  <si>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</si>
  <si>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</si>
  <si>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</si>
  <si>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</si>
  <si>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</si>
  <si>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</si>
  <si>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</si>
  <si>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</si>
  <si>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</si>
  <si>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</si>
  <si>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</si>
  <si>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</si>
  <si>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</si>
  <si>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</si>
  <si>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</si>
  <si>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</si>
  <si>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</si>
  <si>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</si>
  <si>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</si>
  <si>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</si>
  <si>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</si>
  <si>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</si>
  <si>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</si>
  <si>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</si>
  <si>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</si>
  <si>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</si>
  <si>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</si>
  <si>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</si>
  <si>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</si>
  <si>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</si>
  <si>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</si>
  <si>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</si>
  <si>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</si>
  <si>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</si>
  <si>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</si>
  <si>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</si>
  <si>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</si>
  <si>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</si>
  <si>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</si>
  <si>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</si>
  <si>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</si>
  <si>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</si>
  <si>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</si>
  <si>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</si>
  <si>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</si>
  <si>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</si>
  <si>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</si>
  <si>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</si>
  <si>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</si>
  <si>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</si>
  <si>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</si>
  <si>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</si>
  <si>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</si>
  <si>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</si>
  <si>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</si>
  <si>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</si>
  <si>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</si>
  <si>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</si>
  <si>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</si>
  <si>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</si>
  <si>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</si>
  <si>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</si>
  <si>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</si>
  <si>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</si>
  <si>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</si>
  <si>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</si>
  <si>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</si>
  <si>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</si>
  <si>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</si>
  <si>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</si>
  <si>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</si>
  <si>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</si>
  <si>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</si>
  <si>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</si>
  <si>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</si>
  <si>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</si>
  <si>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</si>
  <si>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</si>
  <si>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</si>
  <si>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</si>
  <si>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</si>
  <si>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</si>
  <si>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</si>
  <si>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</si>
  <si>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及びポンプ場の管理運営は、外部委託を行っているが、平成２９年度から全部で２か所の処理施設のうち１か所の処理施設を包括的民間委託として契約し、歳出削減に努めている。しかし、管渠整備もほぼ終了しており、今後、⑧水洗化率の向上を目指すものの有収水量の大幅な増加を見込むことはできない。
　一方、供用開始後から使用料の改定（消費税率の改定分を除く。）を行っておらず、⑤経費回収率は類似団体平均値と同程度なっているものの過去５か年が①収益的収支率が100％を下回る結果となっており、一般会計からの基準外繰出金がなければ収支は赤字となっている。</t>
    <rPh sb="1" eb="4">
      <t>ショリジョウ</t>
    </rPh>
    <rPh sb="4" eb="5">
      <t>オヨ</t>
    </rPh>
    <rPh sb="9" eb="10">
      <t>ジョウ</t>
    </rPh>
    <rPh sb="11" eb="13">
      <t>カンリ</t>
    </rPh>
    <rPh sb="13" eb="15">
      <t>ウンエイ</t>
    </rPh>
    <rPh sb="22" eb="23">
      <t>オコナ</t>
    </rPh>
    <rPh sb="29" eb="31">
      <t>ヘイセイ</t>
    </rPh>
    <rPh sb="33" eb="35">
      <t>ネンド</t>
    </rPh>
    <rPh sb="37" eb="39">
      <t>ゼンブ</t>
    </rPh>
    <rPh sb="42" eb="43">
      <t>ショ</t>
    </rPh>
    <rPh sb="44" eb="46">
      <t>ショリ</t>
    </rPh>
    <rPh sb="46" eb="48">
      <t>シセツ</t>
    </rPh>
    <rPh sb="53" eb="54">
      <t>ショ</t>
    </rPh>
    <rPh sb="55" eb="57">
      <t>ショリ</t>
    </rPh>
    <rPh sb="62" eb="63">
      <t>テキ</t>
    </rPh>
    <rPh sb="63" eb="65">
      <t>ミンカン</t>
    </rPh>
    <rPh sb="65" eb="67">
      <t>イタク</t>
    </rPh>
    <rPh sb="70" eb="72">
      <t>ケイヤク</t>
    </rPh>
    <rPh sb="76" eb="78">
      <t>サクゲン</t>
    </rPh>
    <rPh sb="79" eb="80">
      <t>ツト</t>
    </rPh>
    <rPh sb="89" eb="91">
      <t>カンキョ</t>
    </rPh>
    <rPh sb="91" eb="93">
      <t>セイビ</t>
    </rPh>
    <rPh sb="96" eb="98">
      <t>シュウリョウ</t>
    </rPh>
    <rPh sb="103" eb="105">
      <t>コンゴ</t>
    </rPh>
    <rPh sb="107" eb="110">
      <t>スイセンカ</t>
    </rPh>
    <rPh sb="110" eb="111">
      <t>リツ</t>
    </rPh>
    <rPh sb="112" eb="114">
      <t>コウジョウ</t>
    </rPh>
    <rPh sb="115" eb="117">
      <t>メザ</t>
    </rPh>
    <rPh sb="121" eb="123">
      <t>ユウシュウ</t>
    </rPh>
    <rPh sb="123" eb="125">
      <t>スイリョウ</t>
    </rPh>
    <rPh sb="124" eb="125">
      <t>リョウ</t>
    </rPh>
    <rPh sb="126" eb="128">
      <t>オオハバ</t>
    </rPh>
    <rPh sb="129" eb="131">
      <t>ゾウカ</t>
    </rPh>
    <rPh sb="132" eb="134">
      <t>ミコ</t>
    </rPh>
    <rPh sb="160" eb="161">
      <t>テイ</t>
    </rPh>
    <rPh sb="198" eb="199">
      <t>ドウ</t>
    </rPh>
    <rPh sb="199" eb="201">
      <t>テイド</t>
    </rPh>
    <phoneticPr fontId="16"/>
  </si>
  <si>
    <t>　平成14年1月供用開始のため、比較的新しい管渠が多いことから、現在のところ管渠の更新需要は小さいが、今後の老朽化に伴い、修繕費用や改築費用の増加が見込まれる。</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32" eb="34">
      <t>ゲンザイ</t>
    </rPh>
    <rPh sb="38" eb="40">
      <t>カンキョ</t>
    </rPh>
    <rPh sb="41" eb="43">
      <t>コウシン</t>
    </rPh>
    <rPh sb="43" eb="45">
      <t>ジュヨウ</t>
    </rPh>
    <rPh sb="46" eb="47">
      <t>チイ</t>
    </rPh>
    <rPh sb="51" eb="53">
      <t>コンゴ</t>
    </rPh>
    <rPh sb="54" eb="57">
      <t>ロウキュウカ</t>
    </rPh>
    <rPh sb="58" eb="59">
      <t>トモナ</t>
    </rPh>
    <rPh sb="61" eb="63">
      <t>シュウゼン</t>
    </rPh>
    <rPh sb="63" eb="65">
      <t>ヒヨウ</t>
    </rPh>
    <rPh sb="66" eb="68">
      <t>カイチク</t>
    </rPh>
    <rPh sb="68" eb="70">
      <t>ヒヨウ</t>
    </rPh>
    <rPh sb="71" eb="73">
      <t>ゾウカ</t>
    </rPh>
    <rPh sb="74" eb="76">
      <t>ミコ</t>
    </rPh>
    <phoneticPr fontId="16"/>
  </si>
  <si>
    <t xml:space="preserve">　平成14年1月供用開始のため、比較的新しい管渠が多いが、処理場の機械・電気設備は老朽化が進んでおり、今後、計画的な更新工事が必要となっている。管理運営については、多額の一般会計繰出金により運営を行っている状況にあるため、今後も経営の効率化を進め、適正な管理・運営に努めていく。
</t>
    <rPh sb="1" eb="3">
      <t>ヘイセイ</t>
    </rPh>
    <rPh sb="5" eb="6">
      <t>ネン</t>
    </rPh>
    <rPh sb="7" eb="8">
      <t>ガツ</t>
    </rPh>
    <rPh sb="8" eb="10">
      <t>キョウヨウ</t>
    </rPh>
    <rPh sb="10" eb="12">
      <t>カイシ</t>
    </rPh>
    <rPh sb="16" eb="19">
      <t>ヒカクテキ</t>
    </rPh>
    <rPh sb="19" eb="20">
      <t>アタラ</t>
    </rPh>
    <rPh sb="22" eb="24">
      <t>カンキョ</t>
    </rPh>
    <rPh sb="25" eb="26">
      <t>オオ</t>
    </rPh>
    <rPh sb="29" eb="32">
      <t>ショリジョウ</t>
    </rPh>
    <rPh sb="33" eb="35">
      <t>キカイ</t>
    </rPh>
    <rPh sb="36" eb="38">
      <t>デンキ</t>
    </rPh>
    <rPh sb="38" eb="40">
      <t>セツビ</t>
    </rPh>
    <rPh sb="41" eb="44">
      <t>ロウキュウカ</t>
    </rPh>
    <rPh sb="45" eb="46">
      <t>スス</t>
    </rPh>
    <rPh sb="51" eb="53">
      <t>コンゴ</t>
    </rPh>
    <rPh sb="54" eb="57">
      <t>ケイカクテキ</t>
    </rPh>
    <rPh sb="58" eb="60">
      <t>コウシン</t>
    </rPh>
    <rPh sb="60" eb="62">
      <t>コウジ</t>
    </rPh>
    <rPh sb="63" eb="65">
      <t>ヒツヨウ</t>
    </rPh>
    <rPh sb="72" eb="74">
      <t>カンリ</t>
    </rPh>
    <rPh sb="74" eb="76">
      <t>ウンエイ</t>
    </rPh>
    <rPh sb="82" eb="84">
      <t>タガク</t>
    </rPh>
    <rPh sb="85" eb="87">
      <t>イッパン</t>
    </rPh>
    <rPh sb="87" eb="89">
      <t>カイケイ</t>
    </rPh>
    <rPh sb="89" eb="91">
      <t>クリダ</t>
    </rPh>
    <rPh sb="91" eb="92">
      <t>キン</t>
    </rPh>
    <rPh sb="95" eb="97">
      <t>ウンエイ</t>
    </rPh>
    <rPh sb="98" eb="99">
      <t>オコナ</t>
    </rPh>
    <rPh sb="103" eb="105">
      <t>ジョウキョウ</t>
    </rPh>
    <rPh sb="111" eb="113">
      <t>コンゴ</t>
    </rPh>
    <rPh sb="114" eb="116">
      <t>ケイエイ</t>
    </rPh>
    <rPh sb="117" eb="120">
      <t>コウリツカ</t>
    </rPh>
    <rPh sb="121" eb="122">
      <t>スス</t>
    </rPh>
    <rPh sb="124" eb="126">
      <t>テキセイ</t>
    </rPh>
    <rPh sb="127" eb="129">
      <t>カンリ</t>
    </rPh>
    <rPh sb="130" eb="132">
      <t>ウンエイ</t>
    </rPh>
    <rPh sb="133" eb="134">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</si>
</sst>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9-4F92-9EEF-1520AE3FE0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c:v>0.01</c:v>
                </c:pt>
                <c:pt idx="3">
                  <c:v>0.09</c:v>
                </c:pt>
                <c:pt idx="4">
                  <c:v>0.02</c:v>
                </c:pt>
              </c:numCache>
            </c:numRef>
          </c:val>
          <c:smooth val="0"/>
          <c:extLst>
            <c:ext xmlns:c16="http://schemas.microsoft.com/office/drawing/2014/chart" uri="{C3380CC4-5D6E-409C-BE32-E72D297353CC}">
              <c16:uniqueId val="{00000001-4F59-4F92-9EEF-1520AE3FE0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36.36</c:v>
                </c:pt>
                <c:pt idx="1">
                  <c:v>35.729999999999997</c:v>
                </c:pt>
                <c:pt idx="2">
                  <c:v>34.229999999999997</c:v>
                </c:pt>
                <c:pt idx="3">
                  <c:v>34.15</c:v>
                </c:pt>
                <c:pt idx="4">
                  <c:v>33.28</c:v>
                </c:pt>
              </c:numCache>
            </c:numRef>
          </c:val>
          <c:extLst>
            <c:ext xmlns:c16="http://schemas.microsoft.com/office/drawing/2014/chart" uri="{C3380CC4-5D6E-409C-BE32-E72D297353CC}">
              <c16:uniqueId val="{00000000-CB3B-434D-ADC6-5AFB3484FF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33.729999999999997</c:v>
                </c:pt>
                <c:pt idx="3">
                  <c:v>33.21</c:v>
                </c:pt>
                <c:pt idx="4">
                  <c:v>32.229999999999997</c:v>
                </c:pt>
              </c:numCache>
            </c:numRef>
          </c:val>
          <c:smooth val="0"/>
          <c:extLst>
            <c:ext xmlns:c16="http://schemas.microsoft.com/office/drawing/2014/chart" uri="{C3380CC4-5D6E-409C-BE32-E72D297353CC}">
              <c16:uniqueId val="{00000001-CB3B-434D-ADC6-5AFB3484FF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64.91</c:v>
                </c:pt>
                <c:pt idx="1">
                  <c:v>65.31</c:v>
                </c:pt>
                <c:pt idx="2">
                  <c:v>65.52</c:v>
                </c:pt>
                <c:pt idx="3">
                  <c:v>65.59</c:v>
                </c:pt>
                <c:pt idx="4">
                  <c:v>65.739999999999995</c:v>
                </c:pt>
              </c:numCache>
            </c:numRef>
          </c:val>
          <c:extLst>
            <c:ext xmlns:c16="http://schemas.microsoft.com/office/drawing/2014/chart" uri="{C3380CC4-5D6E-409C-BE32-E72D297353CC}">
              <c16:uniqueId val="{00000000-2917-450D-87FC-C56B31D236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79.989999999999995</c:v>
                </c:pt>
                <c:pt idx="3">
                  <c:v>79.98</c:v>
                </c:pt>
                <c:pt idx="4">
                  <c:v>80.8</c:v>
                </c:pt>
              </c:numCache>
            </c:numRef>
          </c:val>
          <c:smooth val="0"/>
          <c:extLst>
            <c:ext xmlns:c16="http://schemas.microsoft.com/office/drawing/2014/chart" uri="{C3380CC4-5D6E-409C-BE32-E72D297353CC}">
              <c16:uniqueId val="{00000001-2917-450D-87FC-C56B31D236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76.94</c:v>
                </c:pt>
                <c:pt idx="1">
                  <c:v>78.81</c:v>
                </c:pt>
                <c:pt idx="2">
                  <c:v>73.069999999999993</c:v>
                </c:pt>
                <c:pt idx="3">
                  <c:v>70.8</c:v>
                </c:pt>
                <c:pt idx="4">
                  <c:v>65.41</c:v>
                </c:pt>
              </c:numCache>
            </c:numRef>
          </c:val>
          <c:extLst>
            <c:ext xmlns:c16="http://schemas.microsoft.com/office/drawing/2014/chart" uri="{C3380CC4-5D6E-409C-BE32-E72D297353CC}">
              <c16:uniqueId val="{00000000-2AC2-4F79-8874-A91F738EEA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2-4F79-8874-A91F738EEA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EC-45E5-A927-61DA6E8DC7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EC-45E5-A927-61DA6E8DC7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F-473F-B22D-BF25C28D6E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F-473F-B22D-BF25C28D6E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4-491D-B30A-23BCE3001E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4-491D-B30A-23BCE3001E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4C-4D6C-96A5-B80790C534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4C-4D6C-96A5-B80790C534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9.23</c:v>
                </c:pt>
              </c:numCache>
            </c:numRef>
          </c:val>
          <c:extLst>
            <c:ext xmlns:c16="http://schemas.microsoft.com/office/drawing/2014/chart" uri="{C3380CC4-5D6E-409C-BE32-E72D297353CC}">
              <c16:uniqueId val="{00000000-9126-4B33-9E94-CD29D826E7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1063.93</c:v>
                </c:pt>
                <c:pt idx="3">
                  <c:v>1060.8599999999999</c:v>
                </c:pt>
                <c:pt idx="4">
                  <c:v>1006.65</c:v>
                </c:pt>
              </c:numCache>
            </c:numRef>
          </c:val>
          <c:smooth val="0"/>
          <c:extLst>
            <c:ext xmlns:c16="http://schemas.microsoft.com/office/drawing/2014/chart" uri="{C3380CC4-5D6E-409C-BE32-E72D297353CC}">
              <c16:uniqueId val="{00000001-9126-4B33-9E94-CD29D826E7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57.44</c:v>
                </c:pt>
                <c:pt idx="1">
                  <c:v>58.43</c:v>
                </c:pt>
                <c:pt idx="2">
                  <c:v>51.6</c:v>
                </c:pt>
                <c:pt idx="3">
                  <c:v>48.09</c:v>
                </c:pt>
                <c:pt idx="4">
                  <c:v>41.35</c:v>
                </c:pt>
              </c:numCache>
            </c:numRef>
          </c:val>
          <c:extLst>
            <c:ext xmlns:c16="http://schemas.microsoft.com/office/drawing/2014/chart" uri="{C3380CC4-5D6E-409C-BE32-E72D297353CC}">
              <c16:uniqueId val="{00000000-BFD2-4943-BD66-840C2925CE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46.26</c:v>
                </c:pt>
                <c:pt idx="3">
                  <c:v>45.81</c:v>
                </c:pt>
                <c:pt idx="4">
                  <c:v>43.43</c:v>
                </c:pt>
              </c:numCache>
            </c:numRef>
          </c:val>
          <c:smooth val="0"/>
          <c:extLst>
            <c:ext xmlns:c16="http://schemas.microsoft.com/office/drawing/2014/chart" uri="{C3380CC4-5D6E-409C-BE32-E72D297353CC}">
              <c16:uniqueId val="{00000001-BFD2-4943-BD66-840C2925CE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339.34</c:v>
                </c:pt>
                <c:pt idx="1">
                  <c:v>337.82</c:v>
                </c:pt>
                <c:pt idx="2">
                  <c:v>394.31</c:v>
                </c:pt>
                <c:pt idx="3">
                  <c:v>418.29</c:v>
                </c:pt>
                <c:pt idx="4">
                  <c:v>492.29</c:v>
                </c:pt>
              </c:numCache>
            </c:numRef>
          </c:val>
          <c:extLst>
            <c:ext xmlns:c16="http://schemas.microsoft.com/office/drawing/2014/chart" uri="{C3380CC4-5D6E-409C-BE32-E72D297353CC}">
              <c16:uniqueId val="{00000000-0AD8-48FB-B799-38293B0CF4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376.4</c:v>
                </c:pt>
                <c:pt idx="3">
                  <c:v>383.92</c:v>
                </c:pt>
                <c:pt idx="4">
                  <c:v>400.44</c:v>
                </c:pt>
              </c:numCache>
            </c:numRef>
          </c:val>
          <c:smooth val="0"/>
          <c:extLst>
            <c:ext xmlns:c16="http://schemas.microsoft.com/office/drawing/2014/chart" uri="{C3380CC4-5D6E-409C-BE32-E72D297353CC}">
              <c16:uniqueId val="{00000001-0AD8-48FB-B799-38293B0CF4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和歌山市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368835</v>
      </c>
      <c r="AM8" s="50"/>
      <c r="AN8" s="50"/>
      <c r="AO8" s="50"/>
      <c r="AP8" s="50"/>
      <c r="AQ8" s="50"/>
      <c r="AR8" s="50"/>
      <c r="AS8" s="50"/>
      <c r="AT8" s="45">
        <f>データ!T6</f>
        <v>208.84</v>
      </c>
      <c r="AU8" s="45"/>
      <c r="AV8" s="45"/>
      <c r="AW8" s="45"/>
      <c r="AX8" s="45"/>
      <c r="AY8" s="45"/>
      <c r="AZ8" s="45"/>
      <c r="BA8" s="45"/>
      <c r="BB8" s="45">
        <f>データ!U6</f>
        <v>1766.11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0.75</v>
      </c>
      <c r="Q10" s="45"/>
      <c r="R10" s="45"/>
      <c r="S10" s="45"/>
      <c r="T10" s="45"/>
      <c r="U10" s="45"/>
      <c r="V10" s="45"/>
      <c r="W10" s="45">
        <f>データ!Q6</f>
        <v>100</v>
      </c>
      <c r="X10" s="45"/>
      <c r="Y10" s="45"/>
      <c r="Z10" s="45"/>
      <c r="AA10" s="45"/>
      <c r="AB10" s="45"/>
      <c r="AC10" s="45"/>
      <c r="AD10" s="50">
        <f>データ!R6</f>
        <v>4082</v>
      </c>
      <c r="AE10" s="50"/>
      <c r="AF10" s="50"/>
      <c r="AG10" s="50"/>
      <c r="AH10" s="50"/>
      <c r="AI10" s="50"/>
      <c r="AJ10" s="50"/>
      <c r="AK10" s="2"/>
      <c r="AL10" s="50">
        <f>データ!V6</f>
        <v>2764</v>
      </c>
      <c r="AM10" s="50"/>
      <c r="AN10" s="50"/>
      <c r="AO10" s="50"/>
      <c r="AP10" s="50"/>
      <c r="AQ10" s="50"/>
      <c r="AR10" s="50"/>
      <c r="AS10" s="50"/>
      <c r="AT10" s="45">
        <f>データ!W6</f>
        <v>0.36</v>
      </c>
      <c r="AU10" s="45"/>
      <c r="AV10" s="45"/>
      <c r="AW10" s="45"/>
      <c r="AX10" s="45"/>
      <c r="AY10" s="45"/>
      <c r="AZ10" s="45"/>
      <c r="BA10" s="45"/>
      <c r="BB10" s="45">
        <f>データ!X6</f>
        <v>7677.78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myzK3uybrtPuQjheXJkURMVGR3/bozORwMBvLGJFdct5oiyCnXpf2xTF4SDX6ENyD0GhmlhwWaW/mf18d7vQew==" saltValue="YtDvmhF056G1KWg5ad2D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302015</v>
      </c>
      <c r="D6" s="33">
        <f t="shared" si="3"/>
        <v>47</v>
      </c>
      <c r="E6" s="33">
        <f t="shared" si="3"/>
        <v>17</v>
      </c>
      <c r="F6" s="33">
        <f t="shared" si="3"/>
        <v>6</v>
      </c>
      <c r="G6" s="33">
        <f t="shared" si="3"/>
        <v>0</v>
      </c>
      <c r="H6" s="33" t="str">
        <f t="shared" si="3"/>
        <v>和歌山県　和歌山市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0.75</v>
      </c>
      <c r="Q6" s="34">
        <f t="shared" si="3"/>
        <v>100</v>
      </c>
      <c r="R6" s="34">
        <f t="shared" si="3"/>
        <v>4082</v>
      </c>
      <c r="S6" s="34">
        <f t="shared" si="3"/>
        <v>368835</v>
      </c>
      <c r="T6" s="34">
        <f t="shared" si="3"/>
        <v>208.84</v>
      </c>
      <c r="U6" s="34">
        <f t="shared" si="3"/>
        <v>1766.11</v>
      </c>
      <c r="V6" s="34">
        <f t="shared" si="3"/>
        <v>2764</v>
      </c>
      <c r="W6" s="34">
        <f t="shared" si="3"/>
        <v>0.36</v>
      </c>
      <c r="X6" s="34">
        <f t="shared" si="3"/>
        <v>7677.78</v>
      </c>
      <c r="Y6" s="35">
        <f>IF(Y7="",NA(),Y7)</f>
        <v>76.94</v>
      </c>
      <c r="Z6" s="35">
        <f t="shared" ref="Z6:AH6" si="4">IF(Z7="",NA(),Z7)</f>
        <v>78.81</v>
      </c>
      <c r="AA6" s="35">
        <f t="shared" si="4"/>
        <v>73.069999999999993</v>
      </c>
      <c r="AB6" s="35">
        <f t="shared" si="4"/>
        <v>70.8</v>
      </c>
      <c r="AC6" s="35">
        <f t="shared" si="4"/>
        <v>65.41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9.23</v>
      </c>
      <c r="BK6" s="35">
        <f t="shared" si="7"/>
        <v>1741.94</v>
      </c>
      <c r="BL6" s="35">
        <f t="shared" si="7"/>
        <v>1451.54</v>
      </c>
      <c r="BM6" s="35">
        <f t="shared" si="7"/>
        <v>1063.93</v>
      </c>
      <c r="BN6" s="35">
        <f t="shared" si="7"/>
        <v>1060.8599999999999</v>
      </c>
      <c r="BO6" s="35">
        <f t="shared" si="7"/>
        <v>1006.65</v>
      </c>
      <c r="BP6" s="34" t="str">
        <f>IF(BP7="","",IF(BP7="-","【-】","【"&amp;SUBSTITUTE(TEXT(BP7,"#,##0.00"),"-","△")&amp;"】"))</f>
        <v>【973.20】</v>
      </c>
      <c r="BQ6" s="35">
        <f>IF(BQ7="",NA(),BQ7)</f>
        <v>57.44</v>
      </c>
      <c r="BR6" s="35">
        <f t="shared" ref="BR6:BZ6" si="8">IF(BR7="",NA(),BR7)</f>
        <v>58.43</v>
      </c>
      <c r="BS6" s="35">
        <f t="shared" si="8"/>
        <v>51.6</v>
      </c>
      <c r="BT6" s="35">
        <f t="shared" si="8"/>
        <v>48.09</v>
      </c>
      <c r="BU6" s="35">
        <f t="shared" si="8"/>
        <v>41.35</v>
      </c>
      <c r="BV6" s="35">
        <f t="shared" si="8"/>
        <v>33.86</v>
      </c>
      <c r="BW6" s="35">
        <f t="shared" si="8"/>
        <v>33.58</v>
      </c>
      <c r="BX6" s="35">
        <f t="shared" si="8"/>
        <v>46.26</v>
      </c>
      <c r="BY6" s="35">
        <f t="shared" si="8"/>
        <v>45.81</v>
      </c>
      <c r="BZ6" s="35">
        <f t="shared" si="8"/>
        <v>43.43</v>
      </c>
      <c r="CA6" s="34" t="str">
        <f>IF(CA7="","",IF(CA7="-","【-】","【"&amp;SUBSTITUTE(TEXT(CA7,"#,##0.00"),"-","△")&amp;"】"))</f>
        <v>【45.14】</v>
      </c>
      <c r="CB6" s="35">
        <f>IF(CB7="",NA(),CB7)</f>
        <v>339.34</v>
      </c>
      <c r="CC6" s="35">
        <f t="shared" ref="CC6:CK6" si="9">IF(CC7="",NA(),CC7)</f>
        <v>337.82</v>
      </c>
      <c r="CD6" s="35">
        <f t="shared" si="9"/>
        <v>394.31</v>
      </c>
      <c r="CE6" s="35">
        <f t="shared" si="9"/>
        <v>418.29</v>
      </c>
      <c r="CF6" s="35">
        <f t="shared" si="9"/>
        <v>492.29</v>
      </c>
      <c r="CG6" s="35">
        <f t="shared" si="9"/>
        <v>510.15</v>
      </c>
      <c r="CH6" s="35">
        <f t="shared" si="9"/>
        <v>514.39</v>
      </c>
      <c r="CI6" s="35">
        <f t="shared" si="9"/>
        <v>376.4</v>
      </c>
      <c r="CJ6" s="35">
        <f t="shared" si="9"/>
        <v>383.92</v>
      </c>
      <c r="CK6" s="35">
        <f t="shared" si="9"/>
        <v>400.44</v>
      </c>
      <c r="CL6" s="34" t="str">
        <f>IF(CL7="","",IF(CL7="-","【-】","【"&amp;SUBSTITUTE(TEXT(CL7,"#,##0.00"),"-","△")&amp;"】"))</f>
        <v>【377.19】</v>
      </c>
      <c r="CM6" s="35">
        <f>IF(CM7="",NA(),CM7)</f>
        <v>36.36</v>
      </c>
      <c r="CN6" s="35">
        <f t="shared" ref="CN6:CV6" si="10">IF(CN7="",NA(),CN7)</f>
        <v>35.729999999999997</v>
      </c>
      <c r="CO6" s="35">
        <f t="shared" si="10"/>
        <v>34.229999999999997</v>
      </c>
      <c r="CP6" s="35">
        <f t="shared" si="10"/>
        <v>34.15</v>
      </c>
      <c r="CQ6" s="35">
        <f t="shared" si="10"/>
        <v>33.28</v>
      </c>
      <c r="CR6" s="35">
        <f t="shared" si="10"/>
        <v>29.86</v>
      </c>
      <c r="CS6" s="35">
        <f t="shared" si="10"/>
        <v>29.28</v>
      </c>
      <c r="CT6" s="35">
        <f t="shared" si="10"/>
        <v>33.729999999999997</v>
      </c>
      <c r="CU6" s="35">
        <f t="shared" si="10"/>
        <v>33.21</v>
      </c>
      <c r="CV6" s="35">
        <f t="shared" si="10"/>
        <v>32.229999999999997</v>
      </c>
      <c r="CW6" s="34" t="str">
        <f>IF(CW7="","",IF(CW7="-","【-】","【"&amp;SUBSTITUTE(TEXT(CW7,"#,##0.00"),"-","△")&amp;"】"))</f>
        <v>【33.69】</v>
      </c>
      <c r="CX6" s="35">
        <f>IF(CX7="",NA(),CX7)</f>
        <v>64.91</v>
      </c>
      <c r="CY6" s="35">
        <f t="shared" ref="CY6:DG6" si="11">IF(CY7="",NA(),CY7)</f>
        <v>65.31</v>
      </c>
      <c r="CZ6" s="35">
        <f t="shared" si="11"/>
        <v>65.52</v>
      </c>
      <c r="DA6" s="35">
        <f t="shared" si="11"/>
        <v>65.59</v>
      </c>
      <c r="DB6" s="35">
        <f t="shared" si="11"/>
        <v>65.739999999999995</v>
      </c>
      <c r="DC6" s="35">
        <f t="shared" si="11"/>
        <v>65.95</v>
      </c>
      <c r="DD6" s="35">
        <f t="shared" si="11"/>
        <v>66.819999999999993</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5">
        <f t="shared" si="14"/>
        <v>0.01</v>
      </c>
      <c r="EM6" s="35">
        <f t="shared" si="14"/>
        <v>0.09</v>
      </c>
      <c r="EN6" s="35">
        <f t="shared" si="14"/>
        <v>0.02</v>
      </c>
      <c r="EO6" s="34" t="str">
        <f>IF(EO7="","",IF(EO7="-","【-】","【"&amp;SUBSTITUTE(TEXT(EO7,"#,##0.00"),"-","△")&amp;"】"))</f>
        <v>【0.04】</v>
      </c>
    </row>
    <row r="7" spans="1:145" s="36" customFormat="1" x14ac:dyDescent="0.15">
      <c r="A7" s="28"/>
      <c r="B7" s="37">
        <v>2018</v>
      </c>
      <c r="C7" s="37">
        <v>302015</v>
      </c>
      <c r="D7" s="37">
        <v>47</v>
      </c>
      <c r="E7" s="37">
        <v>17</v>
      </c>
      <c r="F7" s="37">
        <v>6</v>
      </c>
      <c r="G7" s="37">
        <v>0</v>
      </c>
      <c r="H7" s="37" t="s">
        <v>98</v>
      </c>
      <c r="I7" s="37" t="s">
        <v>99</v>
      </c>
      <c r="J7" s="37" t="s">
        <v>100</v>
      </c>
      <c r="K7" s="37" t="s">
        <v>101</v>
      </c>
      <c r="L7" s="37" t="s">
        <v>102</v>
      </c>
      <c r="M7" s="37" t="s">
        <v>103</v>
      </c>
      <c r="N7" s="38" t="s">
        <v>104</v>
      </c>
      <c r="O7" s="38" t="s">
        <v>105</v>
      </c>
      <c r="P7" s="38">
        <v>0.75</v>
      </c>
      <c r="Q7" s="38">
        <v>100</v>
      </c>
      <c r="R7" s="38">
        <v>4082</v>
      </c>
      <c r="S7" s="38">
        <v>368835</v>
      </c>
      <c r="T7" s="38">
        <v>208.84</v>
      </c>
      <c r="U7" s="38">
        <v>1766.11</v>
      </c>
      <c r="V7" s="38">
        <v>2764</v>
      </c>
      <c r="W7" s="38">
        <v>0.36</v>
      </c>
      <c r="X7" s="38">
        <v>7677.78</v>
      </c>
      <c r="Y7" s="38">
        <v>76.94</v>
      </c>
      <c r="Z7" s="38">
        <v>78.81</v>
      </c>
      <c r="AA7" s="38">
        <v>73.069999999999993</v>
      </c>
      <c r="AB7" s="38">
        <v>70.8</v>
      </c>
      <c r="AC7" s="38">
        <v>65.41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9.23</v>
      </c>
      <c r="BK7" s="38">
        <v>1741.94</v>
      </c>
      <c r="BL7" s="38">
        <v>1451.54</v>
      </c>
      <c r="BM7" s="38">
        <v>1063.93</v>
      </c>
      <c r="BN7" s="38">
        <v>1060.8599999999999</v>
      </c>
      <c r="BO7" s="38">
        <v>1006.65</v>
      </c>
      <c r="BP7" s="38">
        <v>973.2</v>
      </c>
      <c r="BQ7" s="38">
        <v>57.44</v>
      </c>
      <c r="BR7" s="38">
        <v>58.43</v>
      </c>
      <c r="BS7" s="38">
        <v>51.6</v>
      </c>
      <c r="BT7" s="38">
        <v>48.09</v>
      </c>
      <c r="BU7" s="38">
        <v>41.35</v>
      </c>
      <c r="BV7" s="38">
        <v>33.86</v>
      </c>
      <c r="BW7" s="38">
        <v>33.58</v>
      </c>
      <c r="BX7" s="38">
        <v>46.26</v>
      </c>
      <c r="BY7" s="38">
        <v>45.81</v>
      </c>
      <c r="BZ7" s="38">
        <v>43.43</v>
      </c>
      <c r="CA7" s="38">
        <v>45.14</v>
      </c>
      <c r="CB7" s="38">
        <v>339.34</v>
      </c>
      <c r="CC7" s="38">
        <v>337.82</v>
      </c>
      <c r="CD7" s="38">
        <v>394.31</v>
      </c>
      <c r="CE7" s="38">
        <v>418.29</v>
      </c>
      <c r="CF7" s="38">
        <v>492.29</v>
      </c>
      <c r="CG7" s="38">
        <v>510.15</v>
      </c>
      <c r="CH7" s="38">
        <v>514.39</v>
      </c>
      <c r="CI7" s="38">
        <v>376.4</v>
      </c>
      <c r="CJ7" s="38">
        <v>383.92</v>
      </c>
      <c r="CK7" s="38">
        <v>400.44</v>
      </c>
      <c r="CL7" s="38">
        <v>377.19</v>
      </c>
      <c r="CM7" s="38">
        <v>36.36</v>
      </c>
      <c r="CN7" s="38">
        <v>35.729999999999997</v>
      </c>
      <c r="CO7" s="38">
        <v>34.229999999999997</v>
      </c>
      <c r="CP7" s="38">
        <v>34.15</v>
      </c>
      <c r="CQ7" s="38">
        <v>33.28</v>
      </c>
      <c r="CR7" s="38">
        <v>29.86</v>
      </c>
      <c r="CS7" s="38">
        <v>29.28</v>
      </c>
      <c r="CT7" s="38">
        <v>33.729999999999997</v>
      </c>
      <c r="CU7" s="38">
        <v>33.21</v>
      </c>
      <c r="CV7" s="38">
        <v>32.229999999999997</v>
      </c>
      <c r="CW7" s="38">
        <v>33.69</v>
      </c>
      <c r="CX7" s="38">
        <v>64.91</v>
      </c>
      <c r="CY7" s="38">
        <v>65.31</v>
      </c>
      <c r="CZ7" s="38">
        <v>65.52</v>
      </c>
      <c r="DA7" s="38">
        <v>65.59</v>
      </c>
      <c r="DB7" s="38">
        <v>65.739999999999995</v>
      </c>
      <c r="DC7" s="38">
        <v>65.95</v>
      </c>
      <c r="DD7" s="38">
        <v>66.819999999999993</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dcterms:created xsi:type="dcterms:W3CDTF">2019-12-05T05:25:14Z</dcterms:created>
  <dcterms:modified xsi:type="dcterms:W3CDTF">2020-02-07T07:19:54Z</dcterms:modified>
  <cp:category/>
</cp:coreProperties>
</file>