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8164\Desktop\"/>
    </mc:Choice>
  </mc:AlternateContent>
  <workbookProtection workbookAlgorithmName="SHA-512" workbookHashValue="nbD+G4d2ULr6nh0Gr+0LQDCJdZ5P9I09g4cfscCTjU4Hw1QGzzUtbub2qVyPtNUtGIJTbrtkdmvuzZTXp2D+2w==" workbookSaltValue="EvfY+ei+W+wcAKjv7+Jr/Q==" workbookSpinCount="100000" lockStructure="1"/>
  <bookViews>
    <workbookView xWindow="0" yWindow="0" windowWidth="20490" windowHeight="70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<sst xmlns="http://schemas.openxmlformats.org/spreadsheetml/2006/main" count="311" uniqueCount="111">
  <si>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</si>
  <si>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</si>
  <si>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</si>
  <si>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</si>
  <si>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</si>
  <si>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</si>
  <si>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</si>
  <si>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</si>
  <si>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</si>
  <si>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</si>
  <si>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</si>
  <si>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</si>
  <si>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</si>
  <si>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</si>
  <si>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</si>
  <si>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</si>
  <si>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</si>
  <si>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</si>
  <si>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</si>
  <si>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</si>
  <si>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</si>
  <si>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</si>
  <si>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</si>
  <si>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</si>
  <si>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</si>
  <si>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</si>
  <si>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</si>
  <si>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</si>
  <si>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</si>
  <si>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</si>
  <si>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</si>
  <si>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</si>
  <si>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</si>
  <si>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</si>
  <si>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</si>
  <si>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</si>
  <si>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</si>
  <si>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</si>
  <si>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</si>
  <si>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</si>
  <si>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</si>
  <si>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</si>
  <si>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</si>
  <si>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</si>
  <si>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</si>
  <si>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</si>
  <si>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</si>
  <si>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</si>
  <si>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</si>
  <si>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</si>
  <si>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</si>
  <si>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</si>
  <si>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</si>
  <si>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</si>
  <si>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</si>
  <si>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</si>
  <si>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</si>
  <si>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</si>
  <si>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</si>
  <si>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</si>
  <si>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</si>
  <si>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</si>
  <si>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</si>
  <si>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</si>
  <si>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</si>
  <si>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</si>
  <si>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</si>
  <si>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</si>
  <si>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</si>
  <si>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</si>
  <si>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</si>
  <si>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</si>
  <si>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</si>
  <si>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</si>
  <si>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</si>
  <si>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</si>
  <si>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</si>
  <si>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</si>
  <si>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</si>
  <si>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</si>
  <si>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</si>
  <si>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</si>
  <si>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</si>
  <si>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</si>
  <si>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</si>
  <si>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</si>
  <si>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</si>
  <si>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</si>
  <si>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</si>
  <si>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</si>
  <si>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</si>
  <si>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</si>
  <si>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</si>
  <si>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</si>
  <si>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</si>
  <si>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</si>
  <si>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</si>
  <si>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</si>
  <si>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</si>
  <si>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</si>
  <si>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</si>
  <si>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</si>
  <si>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</si>
  <si>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</si>
  <si>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</si>
  <si>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</si>
  <si>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</si>
  <si>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</si>
  <si>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下水道事業は現在普及途上であるため、経営状況については他団体と比較すると依然として厳しい状況にある。今後、管渠・施設等の老朽化による維持管理費の増加や人口減少に伴う使用料収入減少により経営改善が伸び悩むと考えられることから、効率的な面整備や水洗化率の向上を図るとともに、下水道施設の計画的な改築・更新を行う必要がある。
 </t>
    <phoneticPr fontId="4"/>
  </si>
  <si>
    <t>　①有形固定資産減価償却率は、地方公営企業会計法適用を行った平成30年度からの減価償却率となっているため、非常に小さい値となっている。
　②管渠老朽化率及び③管渠改善率について、本市は普及率が依然として低く、未普及対策や浸水対策を中心とした事業を進めているため、管渠の老朽化対策は他団体と比較して進んでいない。</t>
    <rPh sb="2" eb="4">
      <t>ユウケイ</t>
    </rPh>
    <rPh sb="4" eb="6">
      <t>コテイ</t>
    </rPh>
    <rPh sb="6" eb="8">
      <t>シサン</t>
    </rPh>
    <rPh sb="8" eb="10">
      <t>ゲンカ</t>
    </rPh>
    <rPh sb="10" eb="12">
      <t>ショウキャク</t>
    </rPh>
    <rPh sb="12" eb="13">
      <t>リツ</t>
    </rPh>
    <rPh sb="90" eb="91">
      <t>シ</t>
    </rPh>
    <phoneticPr fontId="4"/>
  </si>
  <si>
    <t>　①経常収支は黒字となっている。
　②累積欠損金比率は0.00%となっている。
　③流動比率は、地方公営企業法適用前からの資金不足に伴う一時借入金及び企業債償還額が大きいため低い値となっている。
　④企業債残高対事業規模比率は、他団体と比較して低い。これは企業債残高の規模が大きいものの、一般会計負担額の割合が大きく、収益から負担すべき償還額の割合が小さいことを示している。
　⑤経費回収率は概ね100%となっている。
　⑥汚水処理原価は高い値となっている。これは、本市下水道事業が普及途上であり、施設や管渠の流下能力に対して有収水量が少ないためである。
　⑦施設利用率についても、⑥と同様の理由により低い値となっている。開発途上である北部処理区の管渠整備や、中央・和歌川終末処理場の施設統合による施設規模適正化等の検討が必要である。
　⑧水洗化率は他都市と比べて低い値となっており、下水道接続に関する理解を頂けるように啓発を続ける必要がある。</t>
    <rPh sb="2" eb="4">
      <t>ケイジョウ</t>
    </rPh>
    <rPh sb="7" eb="9">
      <t>クロジ</t>
    </rPh>
    <rPh sb="19" eb="21">
      <t>ルイセキ</t>
    </rPh>
    <rPh sb="21" eb="23">
      <t>ケッソン</t>
    </rPh>
    <rPh sb="23" eb="24">
      <t>キン</t>
    </rPh>
    <rPh sb="24" eb="26">
      <t>ヒリツ</t>
    </rPh>
    <rPh sb="42" eb="44">
      <t>リュウドウ</t>
    </rPh>
    <rPh sb="44" eb="46">
      <t>ヒリツ</t>
    </rPh>
    <rPh sb="48" eb="50">
      <t>チホウ</t>
    </rPh>
    <rPh sb="50" eb="52">
      <t>コウエイ</t>
    </rPh>
    <rPh sb="52" eb="54">
      <t>キギョウ</t>
    </rPh>
    <rPh sb="54" eb="55">
      <t>ホウ</t>
    </rPh>
    <rPh sb="55" eb="57">
      <t>テキヨウ</t>
    </rPh>
    <rPh sb="57" eb="58">
      <t>マエ</t>
    </rPh>
    <rPh sb="61" eb="63">
      <t>シキン</t>
    </rPh>
    <rPh sb="63" eb="65">
      <t>フソク</t>
    </rPh>
    <rPh sb="66" eb="67">
      <t>トモナ</t>
    </rPh>
    <rPh sb="68" eb="70">
      <t>イチジ</t>
    </rPh>
    <rPh sb="70" eb="72">
      <t>カリイレ</t>
    </rPh>
    <rPh sb="72" eb="73">
      <t>キン</t>
    </rPh>
    <rPh sb="73" eb="74">
      <t>オヨ</t>
    </rPh>
    <rPh sb="75" eb="77">
      <t>キギョウ</t>
    </rPh>
    <rPh sb="77" eb="78">
      <t>サイ</t>
    </rPh>
    <rPh sb="78" eb="80">
      <t>ショウカン</t>
    </rPh>
    <rPh sb="80" eb="81">
      <t>ガク</t>
    </rPh>
    <rPh sb="82" eb="83">
      <t>オオ</t>
    </rPh>
    <rPh sb="87" eb="88">
      <t>ヒク</t>
    </rPh>
    <rPh sb="89" eb="90">
      <t>アタイ</t>
    </rPh>
    <rPh sb="122" eb="123">
      <t>ヒク</t>
    </rPh>
    <rPh sb="144" eb="146">
      <t>イッパン</t>
    </rPh>
    <rPh sb="146" eb="148">
      <t>カイケイ</t>
    </rPh>
    <rPh sb="148" eb="150">
      <t>フタン</t>
    </rPh>
    <rPh sb="150" eb="151">
      <t>ガク</t>
    </rPh>
    <rPh sb="152" eb="154">
      <t>ワリアイ</t>
    </rPh>
    <rPh sb="155" eb="156">
      <t>オオ</t>
    </rPh>
    <rPh sb="159" eb="161">
      <t>シュウエキ</t>
    </rPh>
    <rPh sb="163" eb="165">
      <t>フタン</t>
    </rPh>
    <rPh sb="168" eb="170">
      <t>ショウカン</t>
    </rPh>
    <rPh sb="170" eb="171">
      <t>ガク</t>
    </rPh>
    <rPh sb="172" eb="174">
      <t>ワリアイ</t>
    </rPh>
    <rPh sb="175" eb="176">
      <t>チイ</t>
    </rPh>
    <rPh sb="190" eb="192">
      <t>ケイヒ</t>
    </rPh>
    <rPh sb="192" eb="194">
      <t>カイシュウ</t>
    </rPh>
    <rPh sb="194" eb="195">
      <t>リツ</t>
    </rPh>
    <rPh sb="196" eb="197">
      <t>オオム</t>
    </rPh>
    <rPh sb="212" eb="214">
      <t>オスイ</t>
    </rPh>
    <rPh sb="214" eb="216">
      <t>ショリ</t>
    </rPh>
    <rPh sb="216" eb="218">
      <t>ゲンカ</t>
    </rPh>
    <rPh sb="219" eb="220">
      <t>タカ</t>
    </rPh>
    <rPh sb="221" eb="222">
      <t>アタイ</t>
    </rPh>
    <rPh sb="233" eb="234">
      <t>ホン</t>
    </rPh>
    <rPh sb="234" eb="235">
      <t>シ</t>
    </rPh>
    <rPh sb="235" eb="238">
      <t>ゲスイドウ</t>
    </rPh>
    <rPh sb="238" eb="240">
      <t>ジギョウ</t>
    </rPh>
    <rPh sb="241" eb="243">
      <t>フキュウ</t>
    </rPh>
    <rPh sb="243" eb="245">
      <t>トジョウ</t>
    </rPh>
    <rPh sb="249" eb="251">
      <t>シセツ</t>
    </rPh>
    <rPh sb="252" eb="254">
      <t>カンキョ</t>
    </rPh>
    <rPh sb="255" eb="257">
      <t>リュウカ</t>
    </rPh>
    <rPh sb="257" eb="259">
      <t>ノウリョク</t>
    </rPh>
    <rPh sb="260" eb="261">
      <t>タイ</t>
    </rPh>
    <rPh sb="263" eb="264">
      <t>ユウ</t>
    </rPh>
    <rPh sb="264" eb="265">
      <t>シュウ</t>
    </rPh>
    <rPh sb="265" eb="267">
      <t>スイリョウ</t>
    </rPh>
    <rPh sb="268" eb="269">
      <t>スク</t>
    </rPh>
    <rPh sb="293" eb="295">
      <t>ドウヨウ</t>
    </rPh>
    <rPh sb="296" eb="298">
      <t>リユウ</t>
    </rPh>
    <rPh sb="301" eb="302">
      <t>ヒク</t>
    </rPh>
    <rPh sb="303" eb="304">
      <t>アタイ</t>
    </rPh>
    <rPh sb="311" eb="313">
      <t>カイハツ</t>
    </rPh>
    <rPh sb="313" eb="315">
      <t>トジョウ</t>
    </rPh>
    <rPh sb="318" eb="320">
      <t>ホクブ</t>
    </rPh>
    <rPh sb="320" eb="322">
      <t>ショリ</t>
    </rPh>
    <rPh sb="322" eb="323">
      <t>ク</t>
    </rPh>
    <rPh sb="324" eb="326">
      <t>カンキョ</t>
    </rPh>
    <rPh sb="326" eb="328">
      <t>セイビ</t>
    </rPh>
    <rPh sb="342" eb="344">
      <t>シセツ</t>
    </rPh>
    <rPh sb="344" eb="346">
      <t>トウゴウ</t>
    </rPh>
    <rPh sb="349" eb="351">
      <t>シセツ</t>
    </rPh>
    <rPh sb="351" eb="353">
      <t>キボ</t>
    </rPh>
    <rPh sb="375" eb="378">
      <t>タトシ</t>
    </rPh>
    <rPh sb="379" eb="380">
      <t>クラ</t>
    </rPh>
    <rPh sb="382" eb="383">
      <t>ヒク</t>
    </rPh>
    <rPh sb="384" eb="385">
      <t>アタイ</t>
    </rPh>
    <rPh sb="392" eb="395">
      <t>ゲスイドウ</t>
    </rPh>
    <rPh sb="395" eb="397">
      <t>セツゾク</t>
    </rPh>
    <rPh sb="398" eb="399">
      <t>カン</t>
    </rPh>
    <rPh sb="401" eb="403">
      <t>リカイ</t>
    </rPh>
    <rPh sb="404" eb="405">
      <t>イタダ</t>
    </rPh>
    <rPh sb="410" eb="412">
      <t>ケイハツ</t>
    </rPh>
    <rPh sb="413" eb="414">
      <t>ツヅ</t>
    </rPh>
    <rPh sb="416" eb="4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</si>
</sst>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0.03</c:v>
                </c:pt>
              </c:numCache>
            </c:numRef>
          </c:val>
          <c:extLst>
            <c:ext xmlns:c16="http://schemas.microsoft.com/office/drawing/2014/chart" uri="{C3380CC4-5D6E-409C-BE32-E72D297353CC}">
              <c16:uniqueId val="{00000000-C39B-4793-9818-8E3A64CBC8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0.21</c:v>
                </c:pt>
              </c:numCache>
            </c:numRef>
          </c:val>
          <c:smooth val="0"/>
          <c:extLst>
            <c:ext xmlns:c16="http://schemas.microsoft.com/office/drawing/2014/chart" uri="{C3380CC4-5D6E-409C-BE32-E72D297353CC}">
              <c16:uniqueId val="{00000001-C39B-4793-9818-8E3A64CBC8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46.96</c:v>
                </c:pt>
              </c:numCache>
            </c:numRef>
          </c:val>
          <c:extLst>
            <c:ext xmlns:c16="http://schemas.microsoft.com/office/drawing/2014/chart" uri="{C3380CC4-5D6E-409C-BE32-E72D297353CC}">
              <c16:uniqueId val="{00000000-EE50-41CA-A759-FF6C8F7E6AB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61.93</c:v>
                </c:pt>
              </c:numCache>
            </c:numRef>
          </c:val>
          <c:smooth val="0"/>
          <c:extLst>
            <c:ext xmlns:c16="http://schemas.microsoft.com/office/drawing/2014/chart" uri="{C3380CC4-5D6E-409C-BE32-E72D297353CC}">
              <c16:uniqueId val="{00000001-EE50-41CA-A759-FF6C8F7E6AB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84.6</c:v>
                </c:pt>
              </c:numCache>
            </c:numRef>
          </c:val>
          <c:extLst>
            <c:ext xmlns:c16="http://schemas.microsoft.com/office/drawing/2014/chart" uri="{C3380CC4-5D6E-409C-BE32-E72D297353CC}">
              <c16:uniqueId val="{00000000-6894-48AC-86BC-BC2732C72E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94.45</c:v>
                </c:pt>
              </c:numCache>
            </c:numRef>
          </c:val>
          <c:smooth val="0"/>
          <c:extLst>
            <c:ext xmlns:c16="http://schemas.microsoft.com/office/drawing/2014/chart" uri="{C3380CC4-5D6E-409C-BE32-E72D297353CC}">
              <c16:uniqueId val="{00000001-6894-48AC-86BC-BC2732C72E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105.44</c:v>
                </c:pt>
              </c:numCache>
            </c:numRef>
          </c:val>
          <c:extLst>
            <c:ext xmlns:c16="http://schemas.microsoft.com/office/drawing/2014/chart" uri="{C3380CC4-5D6E-409C-BE32-E72D297353CC}">
              <c16:uniqueId val="{00000000-B592-46F5-8924-DD55E2D83E8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107.64</c:v>
                </c:pt>
              </c:numCache>
            </c:numRef>
          </c:val>
          <c:smooth val="0"/>
          <c:extLst>
            <c:ext xmlns:c16="http://schemas.microsoft.com/office/drawing/2014/chart" uri="{C3380CC4-5D6E-409C-BE32-E72D297353CC}">
              <c16:uniqueId val="{00000001-B592-46F5-8924-DD55E2D83E8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3.74</c:v>
                </c:pt>
              </c:numCache>
            </c:numRef>
          </c:val>
          <c:extLst>
            <c:ext xmlns:c16="http://schemas.microsoft.com/office/drawing/2014/chart" uri="{C3380CC4-5D6E-409C-BE32-E72D297353CC}">
              <c16:uniqueId val="{00000000-FFE1-4287-9D5B-D6DB8668C39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30.45</c:v>
                </c:pt>
              </c:numCache>
            </c:numRef>
          </c:val>
          <c:smooth val="0"/>
          <c:extLst>
            <c:ext xmlns:c16="http://schemas.microsoft.com/office/drawing/2014/chart" uri="{C3380CC4-5D6E-409C-BE32-E72D297353CC}">
              <c16:uniqueId val="{00000001-FFE1-4287-9D5B-D6DB8668C39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8.3000000000000007</c:v>
                </c:pt>
              </c:numCache>
            </c:numRef>
          </c:val>
          <c:extLst>
            <c:ext xmlns:c16="http://schemas.microsoft.com/office/drawing/2014/chart" uri="{C3380CC4-5D6E-409C-BE32-E72D297353CC}">
              <c16:uniqueId val="{00000000-C1DC-4BB2-8410-3D9524EF671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4.8499999999999996</c:v>
                </c:pt>
              </c:numCache>
            </c:numRef>
          </c:val>
          <c:smooth val="0"/>
          <c:extLst>
            <c:ext xmlns:c16="http://schemas.microsoft.com/office/drawing/2014/chart" uri="{C3380CC4-5D6E-409C-BE32-E72D297353CC}">
              <c16:uniqueId val="{00000001-C1DC-4BB2-8410-3D9524EF671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B7-42E2-A51E-0E43AC12BF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9.1999999999999993</c:v>
                </c:pt>
              </c:numCache>
            </c:numRef>
          </c:val>
          <c:smooth val="0"/>
          <c:extLst>
            <c:ext xmlns:c16="http://schemas.microsoft.com/office/drawing/2014/chart" uri="{C3380CC4-5D6E-409C-BE32-E72D297353CC}">
              <c16:uniqueId val="{00000001-EBB7-42E2-A51E-0E43AC12BF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18.21</c:v>
                </c:pt>
              </c:numCache>
            </c:numRef>
          </c:val>
          <c:extLst>
            <c:ext xmlns:c16="http://schemas.microsoft.com/office/drawing/2014/chart" uri="{C3380CC4-5D6E-409C-BE32-E72D297353CC}">
              <c16:uniqueId val="{00000000-0807-492D-BD83-2408872C976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72.22</c:v>
                </c:pt>
              </c:numCache>
            </c:numRef>
          </c:val>
          <c:smooth val="0"/>
          <c:extLst>
            <c:ext xmlns:c16="http://schemas.microsoft.com/office/drawing/2014/chart" uri="{C3380CC4-5D6E-409C-BE32-E72D297353CC}">
              <c16:uniqueId val="{00000001-0807-492D-BD83-2408872C976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540.59</c:v>
                </c:pt>
              </c:numCache>
            </c:numRef>
          </c:val>
          <c:extLst>
            <c:ext xmlns:c16="http://schemas.microsoft.com/office/drawing/2014/chart" uri="{C3380CC4-5D6E-409C-BE32-E72D297353CC}">
              <c16:uniqueId val="{00000000-E2AE-44D5-8481-92F325F59AA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730.93</c:v>
                </c:pt>
              </c:numCache>
            </c:numRef>
          </c:val>
          <c:smooth val="0"/>
          <c:extLst>
            <c:ext xmlns:c16="http://schemas.microsoft.com/office/drawing/2014/chart" uri="{C3380CC4-5D6E-409C-BE32-E72D297353CC}">
              <c16:uniqueId val="{00000001-E2AE-44D5-8481-92F325F59AA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97.16</c:v>
                </c:pt>
              </c:numCache>
            </c:numRef>
          </c:val>
          <c:extLst>
            <c:ext xmlns:c16="http://schemas.microsoft.com/office/drawing/2014/chart" uri="{C3380CC4-5D6E-409C-BE32-E72D297353CC}">
              <c16:uniqueId val="{00000000-DB73-4555-B995-05D4EBF146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98.09</c:v>
                </c:pt>
              </c:numCache>
            </c:numRef>
          </c:val>
          <c:smooth val="0"/>
          <c:extLst>
            <c:ext xmlns:c16="http://schemas.microsoft.com/office/drawing/2014/chart" uri="{C3380CC4-5D6E-409C-BE32-E72D297353CC}">
              <c16:uniqueId val="{00000001-DB73-4555-B995-05D4EBF146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185.7</c:v>
                </c:pt>
              </c:numCache>
            </c:numRef>
          </c:val>
          <c:extLst>
            <c:ext xmlns:c16="http://schemas.microsoft.com/office/drawing/2014/chart" uri="{C3380CC4-5D6E-409C-BE32-E72D297353CC}">
              <c16:uniqueId val="{00000000-CC5D-4253-BA12-451D9B5A1A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146.08000000000001</c:v>
                </c:pt>
              </c:numCache>
            </c:numRef>
          </c:val>
          <c:smooth val="0"/>
          <c:extLst>
            <c:ext xmlns:c16="http://schemas.microsoft.com/office/drawing/2014/chart" uri="{C3380CC4-5D6E-409C-BE32-E72D297353CC}">
              <c16:uniqueId val="{00000001-CC5D-4253-BA12-451D9B5A1A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55"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和歌山市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368835</v>
      </c>
      <c r="AM8" s="50"/>
      <c r="AN8" s="50"/>
      <c r="AO8" s="50"/>
      <c r="AP8" s="50"/>
      <c r="AQ8" s="50"/>
      <c r="AR8" s="50"/>
      <c r="AS8" s="50"/>
      <c r="AT8" s="45">
        <f>データ!T6</f>
        <v>208.84</v>
      </c>
      <c r="AU8" s="45"/>
      <c r="AV8" s="45"/>
      <c r="AW8" s="45"/>
      <c r="AX8" s="45"/>
      <c r="AY8" s="45"/>
      <c r="AZ8" s="45"/>
      <c r="BA8" s="45"/>
      <c r="BB8" s="45">
        <f>データ!U6</f>
        <v>1766.11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46.75</v>
      </c>
      <c r="J10" s="45"/>
      <c r="K10" s="45"/>
      <c r="L10" s="45"/>
      <c r="M10" s="45"/>
      <c r="N10" s="45"/>
      <c r="O10" s="45"/>
      <c r="P10" s="45">
        <f>データ!P6</f>
        <v>39.9</v>
      </c>
      <c r="Q10" s="45"/>
      <c r="R10" s="45"/>
      <c r="S10" s="45"/>
      <c r="T10" s="45"/>
      <c r="U10" s="45"/>
      <c r="V10" s="45"/>
      <c r="W10" s="45">
        <f>データ!Q6</f>
        <v>61.69</v>
      </c>
      <c r="X10" s="45"/>
      <c r="Y10" s="45"/>
      <c r="Z10" s="45"/>
      <c r="AA10" s="45"/>
      <c r="AB10" s="45"/>
      <c r="AC10" s="45"/>
      <c r="AD10" s="50">
        <f>データ!R6</f>
        <v>3082</v>
      </c>
      <c r="AE10" s="50"/>
      <c r="AF10" s="50"/>
      <c r="AG10" s="50"/>
      <c r="AH10" s="50"/>
      <c r="AI10" s="50"/>
      <c r="AJ10" s="50"/>
      <c r="AK10" s="2"/>
      <c r="AL10" s="50">
        <f>データ!V6</f>
        <v>146753</v>
      </c>
      <c r="AM10" s="50"/>
      <c r="AN10" s="50"/>
      <c r="AO10" s="50"/>
      <c r="AP10" s="50"/>
      <c r="AQ10" s="50"/>
      <c r="AR10" s="50"/>
      <c r="AS10" s="50"/>
      <c r="AT10" s="45">
        <f>データ!W6</f>
        <v>23.81</v>
      </c>
      <c r="AU10" s="45"/>
      <c r="AV10" s="45"/>
      <c r="AW10" s="45"/>
      <c r="AX10" s="45"/>
      <c r="AY10" s="45"/>
      <c r="AZ10" s="45"/>
      <c r="BA10" s="45"/>
      <c r="BB10" s="45">
        <f>データ!X6</f>
        <v>6163.5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gXXHU5IaoHSgCQdoTLR+E7sw/1Fy0O4/Q5K+3kdJoVwTreRpr51/PsOF/UU+BuN5PChThBOw7FigAE3pvNC5TA==" saltValue="KVOnRDbb17LTd3zqgnr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302015</v>
      </c>
      <c r="D6" s="33">
        <f t="shared" si="3"/>
        <v>46</v>
      </c>
      <c r="E6" s="33">
        <f t="shared" si="3"/>
        <v>17</v>
      </c>
      <c r="F6" s="33">
        <f t="shared" si="3"/>
        <v>1</v>
      </c>
      <c r="G6" s="33">
        <f t="shared" si="3"/>
        <v>0</v>
      </c>
      <c r="H6" s="33" t="str">
        <f t="shared" si="3"/>
        <v>和歌山県　和歌山市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46.75</v>
      </c>
      <c r="P6" s="34">
        <f t="shared" si="3"/>
        <v>39.9</v>
      </c>
      <c r="Q6" s="34">
        <f t="shared" si="3"/>
        <v>61.69</v>
      </c>
      <c r="R6" s="34">
        <f t="shared" si="3"/>
        <v>3082</v>
      </c>
      <c r="S6" s="34">
        <f t="shared" si="3"/>
        <v>368835</v>
      </c>
      <c r="T6" s="34">
        <f t="shared" si="3"/>
        <v>208.84</v>
      </c>
      <c r="U6" s="34">
        <f t="shared" si="3"/>
        <v>1766.11</v>
      </c>
      <c r="V6" s="34">
        <f t="shared" si="3"/>
        <v>146753</v>
      </c>
      <c r="W6" s="34">
        <f t="shared" si="3"/>
        <v>23.81</v>
      </c>
      <c r="X6" s="34">
        <f t="shared" si="3"/>
        <v>6163.5</v>
      </c>
      <c r="Y6" s="35" t="str">
        <f>IF(Y7="",NA(),Y7)</f>
        <v>-</v>
      </c>
      <c r="Z6" s="35" t="str">
        <f t="shared" ref="Z6:AH6" si="4">IF(Z7="",NA(),Z7)</f>
        <v>-</v>
      </c>
      <c r="AA6" s="35" t="str">
        <f t="shared" si="4"/>
        <v>-</v>
      </c>
      <c r="AB6" s="35" t="str">
        <f t="shared" si="4"/>
        <v>-</v>
      </c>
      <c r="AC6" s="35">
        <f t="shared" si="4"/>
        <v>105.44</v>
      </c>
      <c r="AD6" s="35" t="str">
        <f t="shared" si="4"/>
        <v>-</v>
      </c>
      <c r="AE6" s="35" t="str">
        <f t="shared" si="4"/>
        <v>-</v>
      </c>
      <c r="AF6" s="35" t="str">
        <f t="shared" si="4"/>
        <v>-</v>
      </c>
      <c r="AG6" s="35" t="str">
        <f t="shared" si="4"/>
        <v>-</v>
      </c>
      <c r="AH6" s="35">
        <f t="shared" si="4"/>
        <v>107.64</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9.1999999999999993</v>
      </c>
      <c r="AT6" s="34" t="str">
        <f>IF(AT7="","",IF(AT7="-","【-】","【"&amp;SUBSTITUTE(TEXT(AT7,"#,##0.00"),"-","△")&amp;"】"))</f>
        <v>【3.28】</v>
      </c>
      <c r="AU6" s="35" t="str">
        <f>IF(AU7="",NA(),AU7)</f>
        <v>-</v>
      </c>
      <c r="AV6" s="35" t="str">
        <f t="shared" ref="AV6:BD6" si="6">IF(AV7="",NA(),AV7)</f>
        <v>-</v>
      </c>
      <c r="AW6" s="35" t="str">
        <f t="shared" si="6"/>
        <v>-</v>
      </c>
      <c r="AX6" s="35" t="str">
        <f t="shared" si="6"/>
        <v>-</v>
      </c>
      <c r="AY6" s="35">
        <f t="shared" si="6"/>
        <v>18.21</v>
      </c>
      <c r="AZ6" s="35" t="str">
        <f t="shared" si="6"/>
        <v>-</v>
      </c>
      <c r="BA6" s="35" t="str">
        <f t="shared" si="6"/>
        <v>-</v>
      </c>
      <c r="BB6" s="35" t="str">
        <f t="shared" si="6"/>
        <v>-</v>
      </c>
      <c r="BC6" s="35" t="str">
        <f t="shared" si="6"/>
        <v>-</v>
      </c>
      <c r="BD6" s="35">
        <f t="shared" si="6"/>
        <v>72.22</v>
      </c>
      <c r="BE6" s="34" t="str">
        <f>IF(BE7="","",IF(BE7="-","【-】","【"&amp;SUBSTITUTE(TEXT(BE7,"#,##0.00"),"-","△")&amp;"】"))</f>
        <v>【69.49】</v>
      </c>
      <c r="BF6" s="35" t="str">
        <f>IF(BF7="",NA(),BF7)</f>
        <v>-</v>
      </c>
      <c r="BG6" s="35" t="str">
        <f t="shared" ref="BG6:BO6" si="7">IF(BG7="",NA(),BG7)</f>
        <v>-</v>
      </c>
      <c r="BH6" s="35" t="str">
        <f t="shared" si="7"/>
        <v>-</v>
      </c>
      <c r="BI6" s="35" t="str">
        <f t="shared" si="7"/>
        <v>-</v>
      </c>
      <c r="BJ6" s="35">
        <f t="shared" si="7"/>
        <v>540.59</v>
      </c>
      <c r="BK6" s="35" t="str">
        <f t="shared" si="7"/>
        <v>-</v>
      </c>
      <c r="BL6" s="35" t="str">
        <f t="shared" si="7"/>
        <v>-</v>
      </c>
      <c r="BM6" s="35" t="str">
        <f t="shared" si="7"/>
        <v>-</v>
      </c>
      <c r="BN6" s="35" t="str">
        <f t="shared" si="7"/>
        <v>-</v>
      </c>
      <c r="BO6" s="35">
        <f t="shared" si="7"/>
        <v>730.93</v>
      </c>
      <c r="BP6" s="34" t="str">
        <f>IF(BP7="","",IF(BP7="-","【-】","【"&amp;SUBSTITUTE(TEXT(BP7,"#,##0.00"),"-","△")&amp;"】"))</f>
        <v>【682.78】</v>
      </c>
      <c r="BQ6" s="35" t="str">
        <f>IF(BQ7="",NA(),BQ7)</f>
        <v>-</v>
      </c>
      <c r="BR6" s="35" t="str">
        <f t="shared" ref="BR6:BZ6" si="8">IF(BR7="",NA(),BR7)</f>
        <v>-</v>
      </c>
      <c r="BS6" s="35" t="str">
        <f t="shared" si="8"/>
        <v>-</v>
      </c>
      <c r="BT6" s="35" t="str">
        <f t="shared" si="8"/>
        <v>-</v>
      </c>
      <c r="BU6" s="35">
        <f t="shared" si="8"/>
        <v>97.16</v>
      </c>
      <c r="BV6" s="35" t="str">
        <f t="shared" si="8"/>
        <v>-</v>
      </c>
      <c r="BW6" s="35" t="str">
        <f t="shared" si="8"/>
        <v>-</v>
      </c>
      <c r="BX6" s="35" t="str">
        <f t="shared" si="8"/>
        <v>-</v>
      </c>
      <c r="BY6" s="35" t="str">
        <f t="shared" si="8"/>
        <v>-</v>
      </c>
      <c r="BZ6" s="35">
        <f t="shared" si="8"/>
        <v>98.09</v>
      </c>
      <c r="CA6" s="34" t="str">
        <f>IF(CA7="","",IF(CA7="-","【-】","【"&amp;SUBSTITUTE(TEXT(CA7,"#,##0.00"),"-","△")&amp;"】"))</f>
        <v>【100.91】</v>
      </c>
      <c r="CB6" s="35" t="str">
        <f>IF(CB7="",NA(),CB7)</f>
        <v>-</v>
      </c>
      <c r="CC6" s="35" t="str">
        <f t="shared" ref="CC6:CK6" si="9">IF(CC7="",NA(),CC7)</f>
        <v>-</v>
      </c>
      <c r="CD6" s="35" t="str">
        <f t="shared" si="9"/>
        <v>-</v>
      </c>
      <c r="CE6" s="35" t="str">
        <f t="shared" si="9"/>
        <v>-</v>
      </c>
      <c r="CF6" s="35">
        <f t="shared" si="9"/>
        <v>185.7</v>
      </c>
      <c r="CG6" s="35" t="str">
        <f t="shared" si="9"/>
        <v>-</v>
      </c>
      <c r="CH6" s="35" t="str">
        <f t="shared" si="9"/>
        <v>-</v>
      </c>
      <c r="CI6" s="35" t="str">
        <f t="shared" si="9"/>
        <v>-</v>
      </c>
      <c r="CJ6" s="35" t="str">
        <f t="shared" si="9"/>
        <v>-</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f t="shared" si="10"/>
        <v>46.96</v>
      </c>
      <c r="CR6" s="35" t="str">
        <f t="shared" si="10"/>
        <v>-</v>
      </c>
      <c r="CS6" s="35" t="str">
        <f t="shared" si="10"/>
        <v>-</v>
      </c>
      <c r="CT6" s="35" t="str">
        <f t="shared" si="10"/>
        <v>-</v>
      </c>
      <c r="CU6" s="35" t="str">
        <f t="shared" si="10"/>
        <v>-</v>
      </c>
      <c r="CV6" s="35">
        <f t="shared" si="10"/>
        <v>61.93</v>
      </c>
      <c r="CW6" s="34" t="str">
        <f>IF(CW7="","",IF(CW7="-","【-】","【"&amp;SUBSTITUTE(TEXT(CW7,"#,##0.00"),"-","△")&amp;"】"))</f>
        <v>【58.98】</v>
      </c>
      <c r="CX6" s="35" t="str">
        <f>IF(CX7="",NA(),CX7)</f>
        <v>-</v>
      </c>
      <c r="CY6" s="35" t="str">
        <f t="shared" ref="CY6:DG6" si="11">IF(CY7="",NA(),CY7)</f>
        <v>-</v>
      </c>
      <c r="CZ6" s="35" t="str">
        <f t="shared" si="11"/>
        <v>-</v>
      </c>
      <c r="DA6" s="35" t="str">
        <f t="shared" si="11"/>
        <v>-</v>
      </c>
      <c r="DB6" s="35">
        <f t="shared" si="11"/>
        <v>84.6</v>
      </c>
      <c r="DC6" s="35" t="str">
        <f t="shared" si="11"/>
        <v>-</v>
      </c>
      <c r="DD6" s="35" t="str">
        <f t="shared" si="11"/>
        <v>-</v>
      </c>
      <c r="DE6" s="35" t="str">
        <f t="shared" si="11"/>
        <v>-</v>
      </c>
      <c r="DF6" s="35" t="str">
        <f t="shared" si="11"/>
        <v>-</v>
      </c>
      <c r="DG6" s="35">
        <f t="shared" si="11"/>
        <v>94.45</v>
      </c>
      <c r="DH6" s="34" t="str">
        <f>IF(DH7="","",IF(DH7="-","【-】","【"&amp;SUBSTITUTE(TEXT(DH7,"#,##0.00"),"-","△")&amp;"】"))</f>
        <v>【95.20】</v>
      </c>
      <c r="DI6" s="35" t="str">
        <f>IF(DI7="",NA(),DI7)</f>
        <v>-</v>
      </c>
      <c r="DJ6" s="35" t="str">
        <f t="shared" ref="DJ6:DR6" si="12">IF(DJ7="",NA(),DJ7)</f>
        <v>-</v>
      </c>
      <c r="DK6" s="35" t="str">
        <f t="shared" si="12"/>
        <v>-</v>
      </c>
      <c r="DL6" s="35" t="str">
        <f t="shared" si="12"/>
        <v>-</v>
      </c>
      <c r="DM6" s="35">
        <f t="shared" si="12"/>
        <v>3.74</v>
      </c>
      <c r="DN6" s="35" t="str">
        <f t="shared" si="12"/>
        <v>-</v>
      </c>
      <c r="DO6" s="35" t="str">
        <f t="shared" si="12"/>
        <v>-</v>
      </c>
      <c r="DP6" s="35" t="str">
        <f t="shared" si="12"/>
        <v>-</v>
      </c>
      <c r="DQ6" s="35" t="str">
        <f t="shared" si="12"/>
        <v>-</v>
      </c>
      <c r="DR6" s="35">
        <f t="shared" si="12"/>
        <v>30.45</v>
      </c>
      <c r="DS6" s="34" t="str">
        <f>IF(DS7="","",IF(DS7="-","【-】","【"&amp;SUBSTITUTE(TEXT(DS7,"#,##0.00"),"-","△")&amp;"】"))</f>
        <v>【38.60】</v>
      </c>
      <c r="DT6" s="35" t="str">
        <f>IF(DT7="",NA(),DT7)</f>
        <v>-</v>
      </c>
      <c r="DU6" s="35" t="str">
        <f t="shared" ref="DU6:EC6" si="13">IF(DU7="",NA(),DU7)</f>
        <v>-</v>
      </c>
      <c r="DV6" s="35" t="str">
        <f t="shared" si="13"/>
        <v>-</v>
      </c>
      <c r="DW6" s="35" t="str">
        <f t="shared" si="13"/>
        <v>-</v>
      </c>
      <c r="DX6" s="35">
        <f t="shared" si="13"/>
        <v>8.3000000000000007</v>
      </c>
      <c r="DY6" s="35" t="str">
        <f t="shared" si="13"/>
        <v>-</v>
      </c>
      <c r="DZ6" s="35" t="str">
        <f t="shared" si="13"/>
        <v>-</v>
      </c>
      <c r="EA6" s="35" t="str">
        <f t="shared" si="13"/>
        <v>-</v>
      </c>
      <c r="EB6" s="35" t="str">
        <f t="shared" si="13"/>
        <v>-</v>
      </c>
      <c r="EC6" s="35">
        <f t="shared" si="13"/>
        <v>4.8499999999999996</v>
      </c>
      <c r="ED6" s="34" t="str">
        <f>IF(ED7="","",IF(ED7="-","【-】","【"&amp;SUBSTITUTE(TEXT(ED7,"#,##0.00"),"-","△")&amp;"】"))</f>
        <v>【5.64】</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0.21</v>
      </c>
      <c r="EO6" s="34" t="str">
        <f>IF(EO7="","",IF(EO7="-","【-】","【"&amp;SUBSTITUTE(TEXT(EO7,"#,##0.00"),"-","△")&amp;"】"))</f>
        <v>【0.23】</v>
      </c>
    </row>
    <row r="7" spans="1:148" s="36" customFormat="1" x14ac:dyDescent="0.15">
      <c r="A7" s="28"/>
      <c r="B7" s="37">
        <v>2018</v>
      </c>
      <c r="C7" s="37">
        <v>302015</v>
      </c>
      <c r="D7" s="37">
        <v>46</v>
      </c>
      <c r="E7" s="37">
        <v>17</v>
      </c>
      <c r="F7" s="37">
        <v>1</v>
      </c>
      <c r="G7" s="37">
        <v>0</v>
      </c>
      <c r="H7" s="37" t="s">
        <v>96</v>
      </c>
      <c r="I7" s="37" t="s">
        <v>97</v>
      </c>
      <c r="J7" s="37" t="s">
        <v>98</v>
      </c>
      <c r="K7" s="37" t="s">
        <v>99</v>
      </c>
      <c r="L7" s="37" t="s">
        <v>100</v>
      </c>
      <c r="M7" s="37" t="s">
        <v>101</v>
      </c>
      <c r="N7" s="38" t="s">
        <v>102</v>
      </c>
      <c r="O7" s="38">
        <v>46.75</v>
      </c>
      <c r="P7" s="38">
        <v>39.9</v>
      </c>
      <c r="Q7" s="38">
        <v>61.69</v>
      </c>
      <c r="R7" s="38">
        <v>3082</v>
      </c>
      <c r="S7" s="38">
        <v>368835</v>
      </c>
      <c r="T7" s="38">
        <v>208.84</v>
      </c>
      <c r="U7" s="38">
        <v>1766.11</v>
      </c>
      <c r="V7" s="38">
        <v>146753</v>
      </c>
      <c r="W7" s="38">
        <v>23.81</v>
      </c>
      <c r="X7" s="38">
        <v>6163.5</v>
      </c>
      <c r="Y7" s="38" t="s">
        <v>102</v>
      </c>
      <c r="Z7" s="38" t="s">
        <v>102</v>
      </c>
      <c r="AA7" s="38" t="s">
        <v>102</v>
      </c>
      <c r="AB7" s="38" t="s">
        <v>102</v>
      </c>
      <c r="AC7" s="38">
        <v>105.44</v>
      </c>
      <c r="AD7" s="38" t="s">
        <v>102</v>
      </c>
      <c r="AE7" s="38" t="s">
        <v>102</v>
      </c>
      <c r="AF7" s="38" t="s">
        <v>102</v>
      </c>
      <c r="AG7" s="38" t="s">
        <v>102</v>
      </c>
      <c r="AH7" s="38">
        <v>107.64</v>
      </c>
      <c r="AI7" s="38">
        <v>108.69</v>
      </c>
      <c r="AJ7" s="38" t="s">
        <v>102</v>
      </c>
      <c r="AK7" s="38" t="s">
        <v>102</v>
      </c>
      <c r="AL7" s="38" t="s">
        <v>102</v>
      </c>
      <c r="AM7" s="38" t="s">
        <v>102</v>
      </c>
      <c r="AN7" s="38">
        <v>0</v>
      </c>
      <c r="AO7" s="38" t="s">
        <v>102</v>
      </c>
      <c r="AP7" s="38" t="s">
        <v>102</v>
      </c>
      <c r="AQ7" s="38" t="s">
        <v>102</v>
      </c>
      <c r="AR7" s="38" t="s">
        <v>102</v>
      </c>
      <c r="AS7" s="38">
        <v>9.1999999999999993</v>
      </c>
      <c r="AT7" s="38">
        <v>3.28</v>
      </c>
      <c r="AU7" s="38" t="s">
        <v>102</v>
      </c>
      <c r="AV7" s="38" t="s">
        <v>102</v>
      </c>
      <c r="AW7" s="38" t="s">
        <v>102</v>
      </c>
      <c r="AX7" s="38" t="s">
        <v>102</v>
      </c>
      <c r="AY7" s="38">
        <v>18.21</v>
      </c>
      <c r="AZ7" s="38" t="s">
        <v>102</v>
      </c>
      <c r="BA7" s="38" t="s">
        <v>102</v>
      </c>
      <c r="BB7" s="38" t="s">
        <v>102</v>
      </c>
      <c r="BC7" s="38" t="s">
        <v>102</v>
      </c>
      <c r="BD7" s="38">
        <v>72.22</v>
      </c>
      <c r="BE7" s="38">
        <v>69.489999999999995</v>
      </c>
      <c r="BF7" s="38" t="s">
        <v>102</v>
      </c>
      <c r="BG7" s="38" t="s">
        <v>102</v>
      </c>
      <c r="BH7" s="38" t="s">
        <v>102</v>
      </c>
      <c r="BI7" s="38" t="s">
        <v>102</v>
      </c>
      <c r="BJ7" s="38">
        <v>540.59</v>
      </c>
      <c r="BK7" s="38" t="s">
        <v>102</v>
      </c>
      <c r="BL7" s="38" t="s">
        <v>102</v>
      </c>
      <c r="BM7" s="38" t="s">
        <v>102</v>
      </c>
      <c r="BN7" s="38" t="s">
        <v>102</v>
      </c>
      <c r="BO7" s="38">
        <v>730.93</v>
      </c>
      <c r="BP7" s="38">
        <v>682.78</v>
      </c>
      <c r="BQ7" s="38" t="s">
        <v>102</v>
      </c>
      <c r="BR7" s="38" t="s">
        <v>102</v>
      </c>
      <c r="BS7" s="38" t="s">
        <v>102</v>
      </c>
      <c r="BT7" s="38" t="s">
        <v>102</v>
      </c>
      <c r="BU7" s="38">
        <v>97.16</v>
      </c>
      <c r="BV7" s="38" t="s">
        <v>102</v>
      </c>
      <c r="BW7" s="38" t="s">
        <v>102</v>
      </c>
      <c r="BX7" s="38" t="s">
        <v>102</v>
      </c>
      <c r="BY7" s="38" t="s">
        <v>102</v>
      </c>
      <c r="BZ7" s="38">
        <v>98.09</v>
      </c>
      <c r="CA7" s="38">
        <v>100.91</v>
      </c>
      <c r="CB7" s="38" t="s">
        <v>102</v>
      </c>
      <c r="CC7" s="38" t="s">
        <v>102</v>
      </c>
      <c r="CD7" s="38" t="s">
        <v>102</v>
      </c>
      <c r="CE7" s="38" t="s">
        <v>102</v>
      </c>
      <c r="CF7" s="38">
        <v>185.7</v>
      </c>
      <c r="CG7" s="38" t="s">
        <v>102</v>
      </c>
      <c r="CH7" s="38" t="s">
        <v>102</v>
      </c>
      <c r="CI7" s="38" t="s">
        <v>102</v>
      </c>
      <c r="CJ7" s="38" t="s">
        <v>102</v>
      </c>
      <c r="CK7" s="38">
        <v>146.08000000000001</v>
      </c>
      <c r="CL7" s="38">
        <v>136.86000000000001</v>
      </c>
      <c r="CM7" s="38" t="s">
        <v>102</v>
      </c>
      <c r="CN7" s="38" t="s">
        <v>102</v>
      </c>
      <c r="CO7" s="38" t="s">
        <v>102</v>
      </c>
      <c r="CP7" s="38" t="s">
        <v>102</v>
      </c>
      <c r="CQ7" s="38">
        <v>46.96</v>
      </c>
      <c r="CR7" s="38" t="s">
        <v>102</v>
      </c>
      <c r="CS7" s="38" t="s">
        <v>102</v>
      </c>
      <c r="CT7" s="38" t="s">
        <v>102</v>
      </c>
      <c r="CU7" s="38" t="s">
        <v>102</v>
      </c>
      <c r="CV7" s="38">
        <v>61.93</v>
      </c>
      <c r="CW7" s="38">
        <v>58.98</v>
      </c>
      <c r="CX7" s="38" t="s">
        <v>102</v>
      </c>
      <c r="CY7" s="38" t="s">
        <v>102</v>
      </c>
      <c r="CZ7" s="38" t="s">
        <v>102</v>
      </c>
      <c r="DA7" s="38" t="s">
        <v>102</v>
      </c>
      <c r="DB7" s="38">
        <v>84.6</v>
      </c>
      <c r="DC7" s="38" t="s">
        <v>102</v>
      </c>
      <c r="DD7" s="38" t="s">
        <v>102</v>
      </c>
      <c r="DE7" s="38" t="s">
        <v>102</v>
      </c>
      <c r="DF7" s="38" t="s">
        <v>102</v>
      </c>
      <c r="DG7" s="38">
        <v>94.45</v>
      </c>
      <c r="DH7" s="38">
        <v>95.2</v>
      </c>
      <c r="DI7" s="38" t="s">
        <v>102</v>
      </c>
      <c r="DJ7" s="38" t="s">
        <v>102</v>
      </c>
      <c r="DK7" s="38" t="s">
        <v>102</v>
      </c>
      <c r="DL7" s="38" t="s">
        <v>102</v>
      </c>
      <c r="DM7" s="38">
        <v>3.74</v>
      </c>
      <c r="DN7" s="38" t="s">
        <v>102</v>
      </c>
      <c r="DO7" s="38" t="s">
        <v>102</v>
      </c>
      <c r="DP7" s="38" t="s">
        <v>102</v>
      </c>
      <c r="DQ7" s="38" t="s">
        <v>102</v>
      </c>
      <c r="DR7" s="38">
        <v>30.45</v>
      </c>
      <c r="DS7" s="38">
        <v>38.6</v>
      </c>
      <c r="DT7" s="38" t="s">
        <v>102</v>
      </c>
      <c r="DU7" s="38" t="s">
        <v>102</v>
      </c>
      <c r="DV7" s="38" t="s">
        <v>102</v>
      </c>
      <c r="DW7" s="38" t="s">
        <v>102</v>
      </c>
      <c r="DX7" s="38">
        <v>8.3000000000000007</v>
      </c>
      <c r="DY7" s="38" t="s">
        <v>102</v>
      </c>
      <c r="DZ7" s="38" t="s">
        <v>102</v>
      </c>
      <c r="EA7" s="38" t="s">
        <v>102</v>
      </c>
      <c r="EB7" s="38" t="s">
        <v>102</v>
      </c>
      <c r="EC7" s="38">
        <v>4.8499999999999996</v>
      </c>
      <c r="ED7" s="38">
        <v>5.64</v>
      </c>
      <c r="EE7" s="38" t="s">
        <v>102</v>
      </c>
      <c r="EF7" s="38" t="s">
        <v>102</v>
      </c>
      <c r="EG7" s="38" t="s">
        <v>102</v>
      </c>
      <c r="EH7" s="38" t="s">
        <v>102</v>
      </c>
      <c r="EI7" s="38">
        <v>0.03</v>
      </c>
      <c r="EJ7" s="38" t="s">
        <v>102</v>
      </c>
      <c r="EK7" s="38" t="s">
        <v>102</v>
      </c>
      <c r="EL7" s="38" t="s">
        <v>102</v>
      </c>
      <c r="EM7" s="38" t="s">
        <v>102</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0008164</cp:lastModifiedBy>
  <cp:lastPrinted>2020-01-21T09:32:09Z</cp:lastPrinted>
  <dcterms:created xsi:type="dcterms:W3CDTF">2019-12-05T04:46:22Z</dcterms:created>
  <dcterms:modified xsi:type="dcterms:W3CDTF">2020-02-03T02:10:53Z</dcterms:modified>
  <cp:category/>
</cp:coreProperties>
</file>