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8bfhZ5yx7ZqDN2//G7/W9GtgPbIhM1XMUrARaS1qmnZ3xpe7KauGQDrgXmRaGafAg4i6UQDCgHMIyKUaLn+xw==" workbookSaltValue="mlbn3z3PUJ4/hH+ph5usK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<sst xmlns="http://schemas.openxmlformats.org/spreadsheetml/2006/main" count="237" uniqueCount="124">
  <si>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</si>
  <si>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</si>
  <si>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</si>
  <si>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</si>
  <si>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</si>
  <si>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</si>
  <si>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</si>
  <si>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</si>
  <si>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</si>
  <si>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</si>
  <si>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</si>
  <si>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</si>
  <si>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</si>
  <si>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</si>
  <si>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</si>
  <si>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</si>
  <si>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</si>
  <si>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</si>
  <si>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</si>
  <si>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</si>
  <si>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</si>
  <si>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</si>
  <si>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</si>
  <si>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</si>
  <si>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</si>
  <si>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</si>
  <si>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</si>
  <si>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</si>
  <si>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</si>
  <si>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</si>
  <si>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</si>
  <si>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</si>
  <si>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</si>
  <si>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</si>
  <si>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</si>
  <si>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</si>
  <si>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</si>
  <si>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</si>
  <si>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</si>
  <si>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</si>
  <si>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</si>
  <si>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</si>
  <si>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</si>
  <si>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</si>
  <si>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</si>
  <si>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</si>
  <si>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</si>
  <si>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</si>
  <si>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</si>
  <si>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</si>
  <si>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</si>
  <si>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</si>
  <si>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</si>
  <si>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</si>
  <si>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</si>
  <si>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</si>
  <si>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</si>
  <si>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</si>
  <si>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</si>
  <si>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</si>
  <si>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</si>
  <si>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</si>
  <si>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</si>
  <si>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</si>
  <si>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</si>
  <si>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</si>
  <si>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</si>
  <si>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</si>
  <si>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</si>
  <si>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</si>
  <si>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</si>
  <si>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</si>
  <si>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</si>
  <si>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</si>
  <si>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</si>
  <si>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</si>
  <si>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</si>
  <si>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</si>
  <si>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</si>
  <si>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</si>
  <si>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</si>
  <si>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</si>
  <si>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</si>
  <si>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</si>
  <si>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</si>
  <si>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</si>
  <si>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</si>
  <si>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</si>
  <si>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</si>
  <si>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</si>
  <si>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</si>
  <si>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</si>
  <si>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</si>
  <si>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</si>
  <si>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</si>
  <si>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</si>
  <si>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</si>
  <si>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</si>
  <si>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</si>
  <si>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</si>
  <si>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</si>
  <si>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</si>
  <si>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</si>
  <si>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</si>
  <si>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</si>
  <si>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</si>
  <si>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</si>
  <si>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</si>
  <si>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</si>
  <si>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</si>
  <si>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</si>
  <si>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</si>
  <si>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</si>
  <si>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</si>
  <si>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</si>
  <si>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</si>
  <si>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</si>
  <si>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</si>
  <si>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</si>
  <si>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</si>
  <si>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</si>
  <si>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現在の施設は、昭和５３年から５４年に整備されており、施設の更新時期を迎えています。
　安心・安全な水道水を安定して供給するため、平成23年度から老朽管の布設替えのため管路更新率が高くなっており、平成30年度終了予定となっております。老朽管の更新の際には積極的に耐震管を採用し、水道管の耐震化も並行して進めています。
　また、遠隔監視装置なども導入し、効率的な施設管理が行える設備を取り入れております。
　今後は老朽化する濾過地配水池についても地震災害に対する耐震化などの施設整備が必要となっています。</t>
    <rPh sb="1" eb="3">
      <t>ゲンザイ</t>
    </rPh>
    <rPh sb="4" eb="6">
      <t>シセツ</t>
    </rPh>
    <rPh sb="8" eb="10">
      <t>ショウワ</t>
    </rPh>
    <rPh sb="12" eb="13">
      <t>ネン</t>
    </rPh>
    <rPh sb="17" eb="18">
      <t>ネン</t>
    </rPh>
    <rPh sb="19" eb="21">
      <t>セイビ</t>
    </rPh>
    <rPh sb="27" eb="29">
      <t>シセツ</t>
    </rPh>
    <rPh sb="30" eb="32">
      <t>コウシン</t>
    </rPh>
    <rPh sb="32" eb="34">
      <t>ジキ</t>
    </rPh>
    <rPh sb="35" eb="36">
      <t>ムカ</t>
    </rPh>
    <rPh sb="44" eb="46">
      <t>アンシン</t>
    </rPh>
    <rPh sb="47" eb="49">
      <t>アンゼン</t>
    </rPh>
    <rPh sb="50" eb="53">
      <t>スイドウスイ</t>
    </rPh>
    <rPh sb="54" eb="56">
      <t>アンテイ</t>
    </rPh>
    <rPh sb="58" eb="60">
      <t>キョウキュウ</t>
    </rPh>
    <rPh sb="65" eb="67">
      <t>ヘイセイ</t>
    </rPh>
    <rPh sb="69" eb="71">
      <t>ネンド</t>
    </rPh>
    <rPh sb="73" eb="75">
      <t>ロウキュウ</t>
    </rPh>
    <rPh sb="75" eb="76">
      <t>カン</t>
    </rPh>
    <rPh sb="77" eb="79">
      <t>フセツ</t>
    </rPh>
    <rPh sb="79" eb="80">
      <t>カ</t>
    </rPh>
    <rPh sb="84" eb="86">
      <t>カンロ</t>
    </rPh>
    <rPh sb="86" eb="88">
      <t>コウシン</t>
    </rPh>
    <rPh sb="88" eb="89">
      <t>リツ</t>
    </rPh>
    <rPh sb="90" eb="91">
      <t>タカ</t>
    </rPh>
    <rPh sb="98" eb="100">
      <t>ヘイセイ</t>
    </rPh>
    <rPh sb="102" eb="104">
      <t>ネンド</t>
    </rPh>
    <rPh sb="104" eb="106">
      <t>シュウリョウ</t>
    </rPh>
    <rPh sb="106" eb="108">
      <t>ヨテイ</t>
    </rPh>
    <rPh sb="117" eb="119">
      <t>ロウキュウ</t>
    </rPh>
    <rPh sb="119" eb="120">
      <t>カン</t>
    </rPh>
    <rPh sb="121" eb="123">
      <t>コウシン</t>
    </rPh>
    <rPh sb="124" eb="125">
      <t>サイ</t>
    </rPh>
    <rPh sb="127" eb="130">
      <t>セッキョクテキ</t>
    </rPh>
    <rPh sb="131" eb="133">
      <t>タイシン</t>
    </rPh>
    <rPh sb="133" eb="134">
      <t>カン</t>
    </rPh>
    <rPh sb="135" eb="137">
      <t>サイヨウ</t>
    </rPh>
    <rPh sb="139" eb="142">
      <t>スイドウカン</t>
    </rPh>
    <rPh sb="143" eb="146">
      <t>タイシンカ</t>
    </rPh>
    <rPh sb="147" eb="149">
      <t>ヘイコウ</t>
    </rPh>
    <rPh sb="151" eb="152">
      <t>スス</t>
    </rPh>
    <rPh sb="163" eb="165">
      <t>エンカク</t>
    </rPh>
    <rPh sb="165" eb="167">
      <t>カンシ</t>
    </rPh>
    <rPh sb="167" eb="169">
      <t>ソウチ</t>
    </rPh>
    <rPh sb="172" eb="174">
      <t>ドウニュウ</t>
    </rPh>
    <rPh sb="176" eb="179">
      <t>コウリツテキ</t>
    </rPh>
    <rPh sb="180" eb="182">
      <t>シセツ</t>
    </rPh>
    <rPh sb="182" eb="184">
      <t>カンリ</t>
    </rPh>
    <rPh sb="185" eb="186">
      <t>オコナ</t>
    </rPh>
    <rPh sb="188" eb="190">
      <t>セツビ</t>
    </rPh>
    <rPh sb="191" eb="192">
      <t>ト</t>
    </rPh>
    <rPh sb="193" eb="194">
      <t>イ</t>
    </rPh>
    <rPh sb="203" eb="205">
      <t>コンゴ</t>
    </rPh>
    <rPh sb="206" eb="209">
      <t>ロウキュウカ</t>
    </rPh>
    <rPh sb="211" eb="213">
      <t>ロカ</t>
    </rPh>
    <rPh sb="213" eb="214">
      <t>チ</t>
    </rPh>
    <rPh sb="214" eb="217">
      <t>ハイスイチ</t>
    </rPh>
    <rPh sb="222" eb="224">
      <t>ジシン</t>
    </rPh>
    <rPh sb="224" eb="226">
      <t>サイガイ</t>
    </rPh>
    <rPh sb="227" eb="228">
      <t>タイ</t>
    </rPh>
    <rPh sb="230" eb="233">
      <t>タイシンカ</t>
    </rPh>
    <rPh sb="236" eb="238">
      <t>シセツ</t>
    </rPh>
    <rPh sb="238" eb="240">
      <t>セイビ</t>
    </rPh>
    <rPh sb="241" eb="243">
      <t>ヒツヨウ</t>
    </rPh>
    <phoneticPr fontId="4"/>
  </si>
  <si>
    <t>　近年、高齢化及び給水人口の減少に伴い、年間有収水量も減り続けております。このため事業を運営していくための料金収入の確保が非常に厳しく一般会計からの繰出し金に依存している状況にあります。
　さらに、平成23年度から実施している施設の改修事業により起債の償還に要する費用が増加することが見込まれているため、今後さらに経費の削減に努め、効率的な経営が求められるところであります。</t>
    <rPh sb="1" eb="3">
      <t>キンネン</t>
    </rPh>
    <rPh sb="4" eb="7">
      <t>コウレイカ</t>
    </rPh>
    <rPh sb="7" eb="8">
      <t>オヨ</t>
    </rPh>
    <rPh sb="9" eb="11">
      <t>キュウスイ</t>
    </rPh>
    <rPh sb="11" eb="13">
      <t>ジンコウ</t>
    </rPh>
    <rPh sb="14" eb="16">
      <t>ゲンショウ</t>
    </rPh>
    <rPh sb="17" eb="18">
      <t>トモナ</t>
    </rPh>
    <rPh sb="20" eb="22">
      <t>ネンカン</t>
    </rPh>
    <rPh sb="22" eb="24">
      <t>ユウシュウ</t>
    </rPh>
    <rPh sb="24" eb="26">
      <t>スイリョウ</t>
    </rPh>
    <rPh sb="27" eb="28">
      <t>ヘ</t>
    </rPh>
    <rPh sb="29" eb="30">
      <t>ツヅ</t>
    </rPh>
    <rPh sb="41" eb="43">
      <t>ジギョウ</t>
    </rPh>
    <rPh sb="44" eb="46">
      <t>ウンエイ</t>
    </rPh>
    <rPh sb="53" eb="55">
      <t>リョウキン</t>
    </rPh>
    <rPh sb="55" eb="57">
      <t>シュウニュウ</t>
    </rPh>
    <rPh sb="58" eb="60">
      <t>カクホ</t>
    </rPh>
    <rPh sb="61" eb="63">
      <t>ヒジョウ</t>
    </rPh>
    <rPh sb="64" eb="65">
      <t>キビ</t>
    </rPh>
    <rPh sb="67" eb="69">
      <t>イッパン</t>
    </rPh>
    <rPh sb="69" eb="71">
      <t>カイケイ</t>
    </rPh>
    <rPh sb="74" eb="76">
      <t>クリダ</t>
    </rPh>
    <rPh sb="77" eb="78">
      <t>キン</t>
    </rPh>
    <rPh sb="79" eb="81">
      <t>イゾン</t>
    </rPh>
    <rPh sb="85" eb="87">
      <t>ジョウキョウ</t>
    </rPh>
    <rPh sb="99" eb="101">
      <t>ヘイセイ</t>
    </rPh>
    <rPh sb="103" eb="105">
      <t>ネンド</t>
    </rPh>
    <rPh sb="107" eb="109">
      <t>ジッシ</t>
    </rPh>
    <rPh sb="113" eb="115">
      <t>シセツ</t>
    </rPh>
    <rPh sb="116" eb="118">
      <t>カイシュウ</t>
    </rPh>
    <rPh sb="118" eb="120">
      <t>ジギョウ</t>
    </rPh>
    <rPh sb="123" eb="125">
      <t>キサイ</t>
    </rPh>
    <rPh sb="126" eb="128">
      <t>ショウカン</t>
    </rPh>
    <rPh sb="129" eb="130">
      <t>ヨウ</t>
    </rPh>
    <rPh sb="132" eb="134">
      <t>ヒヨウ</t>
    </rPh>
    <rPh sb="135" eb="137">
      <t>ゾウカ</t>
    </rPh>
    <rPh sb="142" eb="144">
      <t>ミコ</t>
    </rPh>
    <rPh sb="152" eb="154">
      <t>コンゴ</t>
    </rPh>
    <rPh sb="157" eb="159">
      <t>ケイヒ</t>
    </rPh>
    <rPh sb="160" eb="162">
      <t>サクゲン</t>
    </rPh>
    <rPh sb="163" eb="164">
      <t>ツト</t>
    </rPh>
    <rPh sb="166" eb="169">
      <t>コウリツテキ</t>
    </rPh>
    <rPh sb="170" eb="172">
      <t>ケイエイ</t>
    </rPh>
    <rPh sb="173" eb="174">
      <t>モト</t>
    </rPh>
    <phoneticPr fontId="4"/>
  </si>
  <si>
    <t>　当村の簡易水道事業における財政環境は極めて厳しく、少子・高齢化により、料金収入は年々減少している状況です。例年では収益的収支比率を見ると、平均値を上回っておりますが、料金収入によるものではなく、一般会計からの繰出しによる財政支援がなければ経営は成り立たない状況です。
　小規模な簡易水道施設を2施設抱えており、山間部の過疎地域においては配水管で集落間をつないでいるため管路延長が長く、施設の維持管理に多くの費用が必要となっています。
　平成23年度から老朽管の布設替えを実施しており、管路の更新に伴い給水減価が上がるため、今後も料金回収率は年々減少していくと思われます。
　人口の減少により料金収入などの財源確保が難しく、繰入に頼った経営状況なので、今後も経費の削減や漏水対策など効率性を高める必要があります。</t>
    <rPh sb="1" eb="3">
      <t>トウソン</t>
    </rPh>
    <rPh sb="4" eb="6">
      <t>カンイ</t>
    </rPh>
    <rPh sb="6" eb="8">
      <t>スイドウ</t>
    </rPh>
    <rPh sb="8" eb="10">
      <t>ジギョウ</t>
    </rPh>
    <rPh sb="14" eb="16">
      <t>ザイセイ</t>
    </rPh>
    <rPh sb="16" eb="18">
      <t>カンキョウ</t>
    </rPh>
    <rPh sb="19" eb="20">
      <t>キワ</t>
    </rPh>
    <rPh sb="22" eb="23">
      <t>キビ</t>
    </rPh>
    <rPh sb="26" eb="28">
      <t>ショウシ</t>
    </rPh>
    <rPh sb="29" eb="32">
      <t>コウレイカ</t>
    </rPh>
    <rPh sb="36" eb="38">
      <t>リョウキン</t>
    </rPh>
    <rPh sb="38" eb="40">
      <t>シュウニュウ</t>
    </rPh>
    <rPh sb="41" eb="43">
      <t>ネンネン</t>
    </rPh>
    <rPh sb="43" eb="45">
      <t>ゲンショウ</t>
    </rPh>
    <rPh sb="49" eb="51">
      <t>ジョウキョウ</t>
    </rPh>
    <rPh sb="54" eb="56">
      <t>レイネン</t>
    </rPh>
    <rPh sb="58" eb="60">
      <t>シュウエキ</t>
    </rPh>
    <rPh sb="60" eb="61">
      <t>テキ</t>
    </rPh>
    <rPh sb="61" eb="63">
      <t>シュウシ</t>
    </rPh>
    <rPh sb="63" eb="65">
      <t>ヒリツ</t>
    </rPh>
    <rPh sb="66" eb="67">
      <t>ミ</t>
    </rPh>
    <rPh sb="70" eb="73">
      <t>ヘイキンチ</t>
    </rPh>
    <rPh sb="74" eb="75">
      <t>ウワ</t>
    </rPh>
    <rPh sb="75" eb="76">
      <t>マワ</t>
    </rPh>
    <rPh sb="84" eb="86">
      <t>リョウキン</t>
    </rPh>
    <rPh sb="86" eb="88">
      <t>シュウニュウ</t>
    </rPh>
    <rPh sb="98" eb="100">
      <t>イッパン</t>
    </rPh>
    <rPh sb="100" eb="102">
      <t>カイケイ</t>
    </rPh>
    <rPh sb="105" eb="107">
      <t>クリダ</t>
    </rPh>
    <rPh sb="111" eb="113">
      <t>ザイセイ</t>
    </rPh>
    <rPh sb="113" eb="115">
      <t>シエン</t>
    </rPh>
    <rPh sb="120" eb="122">
      <t>ケイエイ</t>
    </rPh>
    <rPh sb="123" eb="124">
      <t>ナ</t>
    </rPh>
    <rPh sb="125" eb="126">
      <t>タ</t>
    </rPh>
    <rPh sb="129" eb="131">
      <t>ジョウキョウ</t>
    </rPh>
    <rPh sb="136" eb="139">
      <t>ショウキボ</t>
    </rPh>
    <rPh sb="140" eb="142">
      <t>カンイ</t>
    </rPh>
    <rPh sb="142" eb="144">
      <t>スイドウ</t>
    </rPh>
    <rPh sb="144" eb="146">
      <t>シセツ</t>
    </rPh>
    <rPh sb="148" eb="150">
      <t>シセツ</t>
    </rPh>
    <rPh sb="150" eb="151">
      <t>カカ</t>
    </rPh>
    <rPh sb="156" eb="159">
      <t>サンカンブ</t>
    </rPh>
    <rPh sb="160" eb="162">
      <t>カソ</t>
    </rPh>
    <rPh sb="162" eb="164">
      <t>チイキ</t>
    </rPh>
    <rPh sb="173" eb="175">
      <t>シュウラク</t>
    </rPh>
    <rPh sb="175" eb="176">
      <t>アイダ</t>
    </rPh>
    <rPh sb="185" eb="187">
      <t>カンロ</t>
    </rPh>
    <rPh sb="187" eb="189">
      <t>エンチョウ</t>
    </rPh>
    <rPh sb="190" eb="191">
      <t>ナガ</t>
    </rPh>
    <rPh sb="193" eb="195">
      <t>シセツ</t>
    </rPh>
    <rPh sb="196" eb="198">
      <t>イジ</t>
    </rPh>
    <rPh sb="198" eb="200">
      <t>カンリ</t>
    </rPh>
    <rPh sb="201" eb="202">
      <t>オオ</t>
    </rPh>
    <rPh sb="204" eb="206">
      <t>ヒヨウ</t>
    </rPh>
    <rPh sb="207" eb="209">
      <t>ヒツヨウ</t>
    </rPh>
    <rPh sb="219" eb="221">
      <t>ヘイセイ</t>
    </rPh>
    <rPh sb="223" eb="225">
      <t>ネンド</t>
    </rPh>
    <rPh sb="227" eb="229">
      <t>ロウキュウ</t>
    </rPh>
    <rPh sb="229" eb="230">
      <t>カン</t>
    </rPh>
    <rPh sb="231" eb="233">
      <t>フセツ</t>
    </rPh>
    <rPh sb="233" eb="234">
      <t>ガ</t>
    </rPh>
    <rPh sb="236" eb="238">
      <t>ジッシ</t>
    </rPh>
    <rPh sb="243" eb="245">
      <t>カンロ</t>
    </rPh>
    <rPh sb="246" eb="248">
      <t>コウシン</t>
    </rPh>
    <rPh sb="249" eb="250">
      <t>トモナ</t>
    </rPh>
    <rPh sb="251" eb="253">
      <t>キュウスイ</t>
    </rPh>
    <rPh sb="253" eb="255">
      <t>ゲンカ</t>
    </rPh>
    <rPh sb="256" eb="257">
      <t>ア</t>
    </rPh>
    <rPh sb="262" eb="264">
      <t>コンゴ</t>
    </rPh>
    <rPh sb="265" eb="267">
      <t>リョウキン</t>
    </rPh>
    <rPh sb="267" eb="269">
      <t>カイシュウ</t>
    </rPh>
    <rPh sb="269" eb="270">
      <t>リツ</t>
    </rPh>
    <rPh sb="271" eb="273">
      <t>ネンネン</t>
    </rPh>
    <rPh sb="273" eb="275">
      <t>ゲンショウ</t>
    </rPh>
    <rPh sb="280" eb="281">
      <t>オモ</t>
    </rPh>
    <rPh sb="288" eb="290">
      <t>ジンコウ</t>
    </rPh>
    <rPh sb="291" eb="293">
      <t>ゲンショウ</t>
    </rPh>
    <rPh sb="296" eb="298">
      <t>リョウキン</t>
    </rPh>
    <rPh sb="298" eb="300">
      <t>シュウニュウ</t>
    </rPh>
    <rPh sb="303" eb="305">
      <t>ザイゲン</t>
    </rPh>
    <rPh sb="305" eb="307">
      <t>カクホ</t>
    </rPh>
    <rPh sb="308" eb="309">
      <t>ムズカ</t>
    </rPh>
    <rPh sb="312" eb="314">
      <t>クリイレ</t>
    </rPh>
    <rPh sb="315" eb="316">
      <t>タヨ</t>
    </rPh>
    <rPh sb="318" eb="320">
      <t>ケイエイ</t>
    </rPh>
    <rPh sb="320" eb="322">
      <t>ジョウキョウ</t>
    </rPh>
    <rPh sb="326" eb="328">
      <t>コンゴ</t>
    </rPh>
    <rPh sb="329" eb="331">
      <t>ケイヒ</t>
    </rPh>
    <rPh sb="332" eb="334">
      <t>サクゲン</t>
    </rPh>
    <rPh sb="335" eb="337">
      <t>ロウスイ</t>
    </rPh>
    <rPh sb="337" eb="339">
      <t>タイサク</t>
    </rPh>
    <rPh sb="341" eb="344">
      <t>コウリツセイ</t>
    </rPh>
    <rPh sb="345" eb="346">
      <t>タカ</t>
    </rPh>
    <rPh sb="348" eb="3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</si>
</sst>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15.07</c:v>
                </c:pt>
                <c:pt idx="1">
                  <c:v>15.32</c:v>
                </c:pt>
                <c:pt idx="2">
                  <c:v>8.2200000000000006</c:v>
                </c:pt>
                <c:pt idx="3">
                  <c:v>6.19</c:v>
                </c:pt>
                <c:pt idx="4">
                  <c:v>3.23</c:v>
                </c:pt>
              </c:numCache>
            </c:numRef>
          </c:val>
          <c:extLst xmlns:c16r2="http://schemas.microsoft.com/office/drawing/2015/06/chart">
            <c:ext xmlns:c16="http://schemas.microsoft.com/office/drawing/2014/chart" uri="{C3380CC4-5D6E-409C-BE32-E72D297353CC}">
              <c16:uniqueId val="{00000000-BA39-4290-86B5-498369D5CEE9}"/>
            </c:ext>
          </c:extLst>
        </c:ser>
        <c:dLbls>
          <c:showLegendKey val="0"/>
          <c:showVal val="0"/>
          <c:showCatName val="0"/>
          <c:showSerName val="0"/>
          <c:showPercent val="0"/>
          <c:showBubbleSize val="0"/>
        </c:dLbls>
        <c:gapWidth val="150"/>
        <c:axId val="179033216"/>
        <c:axId val="1790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BA39-4290-86B5-498369D5CEE9}"/>
            </c:ext>
          </c:extLst>
        </c:ser>
        <c:dLbls>
          <c:showLegendKey val="0"/>
          <c:showVal val="0"/>
          <c:showCatName val="0"/>
          <c:showSerName val="0"/>
          <c:showPercent val="0"/>
          <c:showBubbleSize val="0"/>
        </c:dLbls>
        <c:marker val="1"/>
        <c:smooth val="0"/>
        <c:axId val="179033216"/>
        <c:axId val="179035136"/>
      </c:lineChart>
      <c:dateAx>
        <c:axId val="179033216"/>
        <c:scaling>
          <c:orientation val="minMax"/>
        </c:scaling>
        <c:delete val="1"/>
        <c:axPos val="b"/>
        <c:numFmt formatCode="ge" sourceLinked="1"/>
        <c:majorTickMark val="none"/>
        <c:minorTickMark val="none"/>
        <c:tickLblPos val="none"/>
        <c:crossAx val="179035136"/>
        <c:crosses val="autoZero"/>
        <c:auto val="1"/>
        <c:lblOffset val="100"/>
        <c:baseTimeUnit val="years"/>
      </c:dateAx>
      <c:valAx>
        <c:axId val="1790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60.25</c:v>
                </c:pt>
                <c:pt idx="1">
                  <c:v>117.7</c:v>
                </c:pt>
                <c:pt idx="2">
                  <c:v>92.13</c:v>
                </c:pt>
                <c:pt idx="3">
                  <c:v>46.54</c:v>
                </c:pt>
                <c:pt idx="4">
                  <c:v>43.38</c:v>
                </c:pt>
              </c:numCache>
            </c:numRef>
          </c:val>
          <c:extLst xmlns:c16r2="http://schemas.microsoft.com/office/drawing/2015/06/chart">
            <c:ext xmlns:c16="http://schemas.microsoft.com/office/drawing/2014/chart" uri="{C3380CC4-5D6E-409C-BE32-E72D297353CC}">
              <c16:uniqueId val="{00000000-37E3-47E2-A13B-037D7F7FA16F}"/>
            </c:ext>
          </c:extLst>
        </c:ser>
        <c:dLbls>
          <c:showLegendKey val="0"/>
          <c:showVal val="0"/>
          <c:showCatName val="0"/>
          <c:showSerName val="0"/>
          <c:showPercent val="0"/>
          <c:showBubbleSize val="0"/>
        </c:dLbls>
        <c:gapWidth val="150"/>
        <c:axId val="180139136"/>
        <c:axId val="1801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37E3-47E2-A13B-037D7F7FA16F}"/>
            </c:ext>
          </c:extLst>
        </c:ser>
        <c:dLbls>
          <c:showLegendKey val="0"/>
          <c:showVal val="0"/>
          <c:showCatName val="0"/>
          <c:showSerName val="0"/>
          <c:showPercent val="0"/>
          <c:showBubbleSize val="0"/>
        </c:dLbls>
        <c:marker val="1"/>
        <c:smooth val="0"/>
        <c:axId val="180139136"/>
        <c:axId val="180141056"/>
      </c:lineChart>
      <c:dateAx>
        <c:axId val="180139136"/>
        <c:scaling>
          <c:orientation val="minMax"/>
        </c:scaling>
        <c:delete val="1"/>
        <c:axPos val="b"/>
        <c:numFmt formatCode="ge" sourceLinked="1"/>
        <c:majorTickMark val="none"/>
        <c:minorTickMark val="none"/>
        <c:tickLblPos val="none"/>
        <c:crossAx val="180141056"/>
        <c:crosses val="autoZero"/>
        <c:auto val="1"/>
        <c:lblOffset val="100"/>
        <c:baseTimeUnit val="years"/>
      </c:dateAx>
      <c:valAx>
        <c:axId val="1801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49.25</c:v>
                </c:pt>
                <c:pt idx="1">
                  <c:v>54.63</c:v>
                </c:pt>
                <c:pt idx="2">
                  <c:v>61.03</c:v>
                </c:pt>
                <c:pt idx="3">
                  <c:v>67.59</c:v>
                </c:pt>
                <c:pt idx="4">
                  <c:v>73.34</c:v>
                </c:pt>
              </c:numCache>
            </c:numRef>
          </c:val>
          <c:extLst xmlns:c16r2="http://schemas.microsoft.com/office/drawing/2015/06/chart">
            <c:ext xmlns:c16="http://schemas.microsoft.com/office/drawing/2014/chart" uri="{C3380CC4-5D6E-409C-BE32-E72D297353CC}">
              <c16:uniqueId val="{00000000-1253-48E8-B22C-B2243F435572}"/>
            </c:ext>
          </c:extLst>
        </c:ser>
        <c:dLbls>
          <c:showLegendKey val="0"/>
          <c:showVal val="0"/>
          <c:showCatName val="0"/>
          <c:showSerName val="0"/>
          <c:showPercent val="0"/>
          <c:showBubbleSize val="0"/>
        </c:dLbls>
        <c:gapWidth val="150"/>
        <c:axId val="180188672"/>
        <c:axId val="1801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1253-48E8-B22C-B2243F435572}"/>
            </c:ext>
          </c:extLst>
        </c:ser>
        <c:dLbls>
          <c:showLegendKey val="0"/>
          <c:showVal val="0"/>
          <c:showCatName val="0"/>
          <c:showSerName val="0"/>
          <c:showPercent val="0"/>
          <c:showBubbleSize val="0"/>
        </c:dLbls>
        <c:marker val="1"/>
        <c:smooth val="0"/>
        <c:axId val="180188672"/>
        <c:axId val="180190592"/>
      </c:lineChart>
      <c:dateAx>
        <c:axId val="180188672"/>
        <c:scaling>
          <c:orientation val="minMax"/>
        </c:scaling>
        <c:delete val="1"/>
        <c:axPos val="b"/>
        <c:numFmt formatCode="ge" sourceLinked="1"/>
        <c:majorTickMark val="none"/>
        <c:minorTickMark val="none"/>
        <c:tickLblPos val="none"/>
        <c:crossAx val="180190592"/>
        <c:crosses val="autoZero"/>
        <c:auto val="1"/>
        <c:lblOffset val="100"/>
        <c:baseTimeUnit val="years"/>
      </c:dateAx>
      <c:valAx>
        <c:axId val="1801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109.76</c:v>
                </c:pt>
                <c:pt idx="1">
                  <c:v>99.27</c:v>
                </c:pt>
                <c:pt idx="2">
                  <c:v>100</c:v>
                </c:pt>
                <c:pt idx="3">
                  <c:v>129.38999999999999</c:v>
                </c:pt>
                <c:pt idx="4">
                  <c:v>75.83</c:v>
                </c:pt>
              </c:numCache>
            </c:numRef>
          </c:val>
          <c:extLst xmlns:c16r2="http://schemas.microsoft.com/office/drawing/2015/06/chart">
            <c:ext xmlns:c16="http://schemas.microsoft.com/office/drawing/2014/chart" uri="{C3380CC4-5D6E-409C-BE32-E72D297353CC}">
              <c16:uniqueId val="{00000000-BF93-4579-B358-C73EB1DF78B0}"/>
            </c:ext>
          </c:extLst>
        </c:ser>
        <c:dLbls>
          <c:showLegendKey val="0"/>
          <c:showVal val="0"/>
          <c:showCatName val="0"/>
          <c:showSerName val="0"/>
          <c:showPercent val="0"/>
          <c:showBubbleSize val="0"/>
        </c:dLbls>
        <c:gapWidth val="150"/>
        <c:axId val="178689536"/>
        <c:axId val="1786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BF93-4579-B358-C73EB1DF78B0}"/>
            </c:ext>
          </c:extLst>
        </c:ser>
        <c:dLbls>
          <c:showLegendKey val="0"/>
          <c:showVal val="0"/>
          <c:showCatName val="0"/>
          <c:showSerName val="0"/>
          <c:showPercent val="0"/>
          <c:showBubbleSize val="0"/>
        </c:dLbls>
        <c:marker val="1"/>
        <c:smooth val="0"/>
        <c:axId val="178689536"/>
        <c:axId val="178691456"/>
      </c:lineChart>
      <c:dateAx>
        <c:axId val="178689536"/>
        <c:scaling>
          <c:orientation val="minMax"/>
        </c:scaling>
        <c:delete val="1"/>
        <c:axPos val="b"/>
        <c:numFmt formatCode="ge" sourceLinked="1"/>
        <c:majorTickMark val="none"/>
        <c:minorTickMark val="none"/>
        <c:tickLblPos val="none"/>
        <c:crossAx val="178691456"/>
        <c:crosses val="autoZero"/>
        <c:auto val="1"/>
        <c:lblOffset val="100"/>
        <c:baseTimeUnit val="years"/>
      </c:dateAx>
      <c:valAx>
        <c:axId val="178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24-479E-B4CB-28738361539F}"/>
            </c:ext>
          </c:extLst>
        </c:ser>
        <c:dLbls>
          <c:showLegendKey val="0"/>
          <c:showVal val="0"/>
          <c:showCatName val="0"/>
          <c:showSerName val="0"/>
          <c:showPercent val="0"/>
          <c:showBubbleSize val="0"/>
        </c:dLbls>
        <c:gapWidth val="150"/>
        <c:axId val="179459968"/>
        <c:axId val="179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24-479E-B4CB-28738361539F}"/>
            </c:ext>
          </c:extLst>
        </c:ser>
        <c:dLbls>
          <c:showLegendKey val="0"/>
          <c:showVal val="0"/>
          <c:showCatName val="0"/>
          <c:showSerName val="0"/>
          <c:showPercent val="0"/>
          <c:showBubbleSize val="0"/>
        </c:dLbls>
        <c:marker val="1"/>
        <c:smooth val="0"/>
        <c:axId val="179459968"/>
        <c:axId val="179466240"/>
      </c:lineChart>
      <c:dateAx>
        <c:axId val="179459968"/>
        <c:scaling>
          <c:orientation val="minMax"/>
        </c:scaling>
        <c:delete val="1"/>
        <c:axPos val="b"/>
        <c:numFmt formatCode="ge" sourceLinked="1"/>
        <c:majorTickMark val="none"/>
        <c:minorTickMark val="none"/>
        <c:tickLblPos val="none"/>
        <c:crossAx val="179466240"/>
        <c:crosses val="autoZero"/>
        <c:auto val="1"/>
        <c:lblOffset val="100"/>
        <c:baseTimeUnit val="years"/>
      </c:dateAx>
      <c:valAx>
        <c:axId val="179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AF-46B2-B4FE-C143BA5C6260}"/>
            </c:ext>
          </c:extLst>
        </c:ser>
        <c:dLbls>
          <c:showLegendKey val="0"/>
          <c:showVal val="0"/>
          <c:showCatName val="0"/>
          <c:showSerName val="0"/>
          <c:showPercent val="0"/>
          <c:showBubbleSize val="0"/>
        </c:dLbls>
        <c:gapWidth val="150"/>
        <c:axId val="179568640"/>
        <c:axId val="1795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AF-46B2-B4FE-C143BA5C6260}"/>
            </c:ext>
          </c:extLst>
        </c:ser>
        <c:dLbls>
          <c:showLegendKey val="0"/>
          <c:showVal val="0"/>
          <c:showCatName val="0"/>
          <c:showSerName val="0"/>
          <c:showPercent val="0"/>
          <c:showBubbleSize val="0"/>
        </c:dLbls>
        <c:marker val="1"/>
        <c:smooth val="0"/>
        <c:axId val="179568640"/>
        <c:axId val="179570560"/>
      </c:lineChart>
      <c:dateAx>
        <c:axId val="179568640"/>
        <c:scaling>
          <c:orientation val="minMax"/>
        </c:scaling>
        <c:delete val="1"/>
        <c:axPos val="b"/>
        <c:numFmt formatCode="ge" sourceLinked="1"/>
        <c:majorTickMark val="none"/>
        <c:minorTickMark val="none"/>
        <c:tickLblPos val="none"/>
        <c:crossAx val="179570560"/>
        <c:crosses val="autoZero"/>
        <c:auto val="1"/>
        <c:lblOffset val="100"/>
        <c:baseTimeUnit val="years"/>
      </c:dateAx>
      <c:valAx>
        <c:axId val="1795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3E-4B84-8300-29CA455A03E5}"/>
            </c:ext>
          </c:extLst>
        </c:ser>
        <c:dLbls>
          <c:showLegendKey val="0"/>
          <c:showVal val="0"/>
          <c:showCatName val="0"/>
          <c:showSerName val="0"/>
          <c:showPercent val="0"/>
          <c:showBubbleSize val="0"/>
        </c:dLbls>
        <c:gapWidth val="150"/>
        <c:axId val="179606656"/>
        <c:axId val="1796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3E-4B84-8300-29CA455A03E5}"/>
            </c:ext>
          </c:extLst>
        </c:ser>
        <c:dLbls>
          <c:showLegendKey val="0"/>
          <c:showVal val="0"/>
          <c:showCatName val="0"/>
          <c:showSerName val="0"/>
          <c:showPercent val="0"/>
          <c:showBubbleSize val="0"/>
        </c:dLbls>
        <c:marker val="1"/>
        <c:smooth val="0"/>
        <c:axId val="179606656"/>
        <c:axId val="179608576"/>
      </c:lineChart>
      <c:dateAx>
        <c:axId val="179606656"/>
        <c:scaling>
          <c:orientation val="minMax"/>
        </c:scaling>
        <c:delete val="1"/>
        <c:axPos val="b"/>
        <c:numFmt formatCode="ge" sourceLinked="1"/>
        <c:majorTickMark val="none"/>
        <c:minorTickMark val="none"/>
        <c:tickLblPos val="none"/>
        <c:crossAx val="179608576"/>
        <c:crosses val="autoZero"/>
        <c:auto val="1"/>
        <c:lblOffset val="100"/>
        <c:baseTimeUnit val="years"/>
      </c:dateAx>
      <c:valAx>
        <c:axId val="1796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76-492F-81EB-0D8B1FF656ED}"/>
            </c:ext>
          </c:extLst>
        </c:ser>
        <c:dLbls>
          <c:showLegendKey val="0"/>
          <c:showVal val="0"/>
          <c:showCatName val="0"/>
          <c:showSerName val="0"/>
          <c:showPercent val="0"/>
          <c:showBubbleSize val="0"/>
        </c:dLbls>
        <c:gapWidth val="150"/>
        <c:axId val="179635712"/>
        <c:axId val="1796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76-492F-81EB-0D8B1FF656ED}"/>
            </c:ext>
          </c:extLst>
        </c:ser>
        <c:dLbls>
          <c:showLegendKey val="0"/>
          <c:showVal val="0"/>
          <c:showCatName val="0"/>
          <c:showSerName val="0"/>
          <c:showPercent val="0"/>
          <c:showBubbleSize val="0"/>
        </c:dLbls>
        <c:marker val="1"/>
        <c:smooth val="0"/>
        <c:axId val="179635712"/>
        <c:axId val="179637632"/>
      </c:lineChart>
      <c:dateAx>
        <c:axId val="179635712"/>
        <c:scaling>
          <c:orientation val="minMax"/>
        </c:scaling>
        <c:delete val="1"/>
        <c:axPos val="b"/>
        <c:numFmt formatCode="ge" sourceLinked="1"/>
        <c:majorTickMark val="none"/>
        <c:minorTickMark val="none"/>
        <c:tickLblPos val="none"/>
        <c:crossAx val="179637632"/>
        <c:crosses val="autoZero"/>
        <c:auto val="1"/>
        <c:lblOffset val="100"/>
        <c:baseTimeUnit val="years"/>
      </c:dateAx>
      <c:valAx>
        <c:axId val="1796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2170.35</c:v>
                </c:pt>
                <c:pt idx="1">
                  <c:v>3440.81</c:v>
                </c:pt>
                <c:pt idx="2">
                  <c:v>4140.88</c:v>
                </c:pt>
                <c:pt idx="3">
                  <c:v>4856.59</c:v>
                </c:pt>
                <c:pt idx="4">
                  <c:v>5156.78</c:v>
                </c:pt>
              </c:numCache>
            </c:numRef>
          </c:val>
          <c:extLst xmlns:c16r2="http://schemas.microsoft.com/office/drawing/2015/06/chart">
            <c:ext xmlns:c16="http://schemas.microsoft.com/office/drawing/2014/chart" uri="{C3380CC4-5D6E-409C-BE32-E72D297353CC}">
              <c16:uniqueId val="{00000000-07D2-4716-80FF-C8A76CD2471A}"/>
            </c:ext>
          </c:extLst>
        </c:ser>
        <c:dLbls>
          <c:showLegendKey val="0"/>
          <c:showVal val="0"/>
          <c:showCatName val="0"/>
          <c:showSerName val="0"/>
          <c:showPercent val="0"/>
          <c:showBubbleSize val="0"/>
        </c:dLbls>
        <c:gapWidth val="150"/>
        <c:axId val="179683712"/>
        <c:axId val="1796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07D2-4716-80FF-C8A76CD2471A}"/>
            </c:ext>
          </c:extLst>
        </c:ser>
        <c:dLbls>
          <c:showLegendKey val="0"/>
          <c:showVal val="0"/>
          <c:showCatName val="0"/>
          <c:showSerName val="0"/>
          <c:showPercent val="0"/>
          <c:showBubbleSize val="0"/>
        </c:dLbls>
        <c:marker val="1"/>
        <c:smooth val="0"/>
        <c:axId val="179683712"/>
        <c:axId val="179685632"/>
      </c:lineChart>
      <c:dateAx>
        <c:axId val="179683712"/>
        <c:scaling>
          <c:orientation val="minMax"/>
        </c:scaling>
        <c:delete val="1"/>
        <c:axPos val="b"/>
        <c:numFmt formatCode="ge" sourceLinked="1"/>
        <c:majorTickMark val="none"/>
        <c:minorTickMark val="none"/>
        <c:tickLblPos val="none"/>
        <c:crossAx val="179685632"/>
        <c:crosses val="autoZero"/>
        <c:auto val="1"/>
        <c:lblOffset val="100"/>
        <c:baseTimeUnit val="years"/>
      </c:dateAx>
      <c:valAx>
        <c:axId val="179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69.09</c:v>
                </c:pt>
                <c:pt idx="1">
                  <c:v>56.54</c:v>
                </c:pt>
                <c:pt idx="2">
                  <c:v>48.99</c:v>
                </c:pt>
                <c:pt idx="3">
                  <c:v>42.93</c:v>
                </c:pt>
                <c:pt idx="4">
                  <c:v>34.68</c:v>
                </c:pt>
              </c:numCache>
            </c:numRef>
          </c:val>
          <c:extLst xmlns:c16r2="http://schemas.microsoft.com/office/drawing/2015/06/chart">
            <c:ext xmlns:c16="http://schemas.microsoft.com/office/drawing/2014/chart" uri="{C3380CC4-5D6E-409C-BE32-E72D297353CC}">
              <c16:uniqueId val="{00000000-2D9C-49B6-B7CF-412B2D79F7B8}"/>
            </c:ext>
          </c:extLst>
        </c:ser>
        <c:dLbls>
          <c:showLegendKey val="0"/>
          <c:showVal val="0"/>
          <c:showCatName val="0"/>
          <c:showSerName val="0"/>
          <c:showPercent val="0"/>
          <c:showBubbleSize val="0"/>
        </c:dLbls>
        <c:gapWidth val="150"/>
        <c:axId val="180069120"/>
        <c:axId val="1800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D9C-49B6-B7CF-412B2D79F7B8}"/>
            </c:ext>
          </c:extLst>
        </c:ser>
        <c:dLbls>
          <c:showLegendKey val="0"/>
          <c:showVal val="0"/>
          <c:showCatName val="0"/>
          <c:showSerName val="0"/>
          <c:showPercent val="0"/>
          <c:showBubbleSize val="0"/>
        </c:dLbls>
        <c:marker val="1"/>
        <c:smooth val="0"/>
        <c:axId val="180069120"/>
        <c:axId val="180071040"/>
      </c:lineChart>
      <c:dateAx>
        <c:axId val="180069120"/>
        <c:scaling>
          <c:orientation val="minMax"/>
        </c:scaling>
        <c:delete val="1"/>
        <c:axPos val="b"/>
        <c:numFmt formatCode="ge" sourceLinked="1"/>
        <c:majorTickMark val="none"/>
        <c:minorTickMark val="none"/>
        <c:tickLblPos val="none"/>
        <c:crossAx val="180071040"/>
        <c:crosses val="autoZero"/>
        <c:auto val="1"/>
        <c:lblOffset val="100"/>
        <c:baseTimeUnit val="years"/>
      </c:dateAx>
      <c:valAx>
        <c:axId val="180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149.34</c:v>
                </c:pt>
                <c:pt idx="1">
                  <c:v>159.26</c:v>
                </c:pt>
                <c:pt idx="2">
                  <c:v>208.21</c:v>
                </c:pt>
                <c:pt idx="3">
                  <c:v>225.19</c:v>
                </c:pt>
                <c:pt idx="4">
                  <c:v>270.83999999999997</c:v>
                </c:pt>
              </c:numCache>
            </c:numRef>
          </c:val>
          <c:extLst xmlns:c16r2="http://schemas.microsoft.com/office/drawing/2015/06/chart">
            <c:ext xmlns:c16="http://schemas.microsoft.com/office/drawing/2014/chart" uri="{C3380CC4-5D6E-409C-BE32-E72D297353CC}">
              <c16:uniqueId val="{00000000-002C-401D-8284-D594FB009CEF}"/>
            </c:ext>
          </c:extLst>
        </c:ser>
        <c:dLbls>
          <c:showLegendKey val="0"/>
          <c:showVal val="0"/>
          <c:showCatName val="0"/>
          <c:showSerName val="0"/>
          <c:showPercent val="0"/>
          <c:showBubbleSize val="0"/>
        </c:dLbls>
        <c:gapWidth val="150"/>
        <c:axId val="180097792"/>
        <c:axId val="1800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002C-401D-8284-D594FB009CEF}"/>
            </c:ext>
          </c:extLst>
        </c:ser>
        <c:dLbls>
          <c:showLegendKey val="0"/>
          <c:showVal val="0"/>
          <c:showCatName val="0"/>
          <c:showSerName val="0"/>
          <c:showPercent val="0"/>
          <c:showBubbleSize val="0"/>
        </c:dLbls>
        <c:marker val="1"/>
        <c:smooth val="0"/>
        <c:axId val="180097792"/>
        <c:axId val="180099712"/>
      </c:lineChart>
      <c:dateAx>
        <c:axId val="180097792"/>
        <c:scaling>
          <c:orientation val="minMax"/>
        </c:scaling>
        <c:delete val="1"/>
        <c:axPos val="b"/>
        <c:numFmt formatCode="ge" sourceLinked="1"/>
        <c:majorTickMark val="none"/>
        <c:minorTickMark val="none"/>
        <c:tickLblPos val="none"/>
        <c:crossAx val="180099712"/>
        <c:crosses val="autoZero"/>
        <c:auto val="1"/>
        <c:lblOffset val="100"/>
        <c:baseTimeUnit val="years"/>
      </c:dateAx>
      <c:valAx>
        <c:axId val="180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北山村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449</v>
      </c>
      <c r="AM8" s="49"/>
      <c r="AN8" s="49"/>
      <c r="AO8" s="49"/>
      <c r="AP8" s="49"/>
      <c r="AQ8" s="49"/>
      <c r="AR8" s="49"/>
      <c r="AS8" s="49"/>
      <c r="AT8" s="45">
        <f>データ!$S$6</f>
        <v>48.2</v>
      </c>
      <c r="AU8" s="45"/>
      <c r="AV8" s="45"/>
      <c r="AW8" s="45"/>
      <c r="AX8" s="45"/>
      <c r="AY8" s="45"/>
      <c r="AZ8" s="45"/>
      <c r="BA8" s="45"/>
      <c r="BB8" s="45">
        <f>データ!$T$6</f>
        <v>9.32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99.33</v>
      </c>
      <c r="Q10" s="45"/>
      <c r="R10" s="45"/>
      <c r="S10" s="45"/>
      <c r="T10" s="45"/>
      <c r="U10" s="45"/>
      <c r="V10" s="45"/>
      <c r="W10" s="49">
        <f>データ!$Q$6</f>
        <v>1700</v>
      </c>
      <c r="X10" s="49"/>
      <c r="Y10" s="49"/>
      <c r="Z10" s="49"/>
      <c r="AA10" s="49"/>
      <c r="AB10" s="49"/>
      <c r="AC10" s="49"/>
      <c r="AD10" s="2"/>
      <c r="AE10" s="2"/>
      <c r="AF10" s="2"/>
      <c r="AG10" s="2"/>
      <c r="AH10" s="2"/>
      <c r="AI10" s="2"/>
      <c r="AJ10" s="2"/>
      <c r="AK10" s="2"/>
      <c r="AL10" s="49">
        <f>データ!$U$6</f>
        <v>442</v>
      </c>
      <c r="AM10" s="49"/>
      <c r="AN10" s="49"/>
      <c r="AO10" s="49"/>
      <c r="AP10" s="49"/>
      <c r="AQ10" s="49"/>
      <c r="AR10" s="49"/>
      <c r="AS10" s="49"/>
      <c r="AT10" s="45">
        <f>データ!$V$6</f>
        <v>40</v>
      </c>
      <c r="AU10" s="45"/>
      <c r="AV10" s="45"/>
      <c r="AW10" s="45"/>
      <c r="AX10" s="45"/>
      <c r="AY10" s="45"/>
      <c r="AZ10" s="45"/>
      <c r="BA10" s="45"/>
      <c r="BB10" s="45">
        <f>データ!$W$6</f>
        <v>11.05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QUYbFSx8QrXRn854hWU3Hv+1PJfhduxwIOXQpAY/7ltegaIVafWD4Ylk/W1tQkLDLPH6xQTB8SjCDem35OmkrA==" saltValue="f3QeLCOTG7bEa3BwUs9zb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304271</v>
      </c>
      <c r="D6" s="33">
        <f t="shared" si="3"/>
        <v>47</v>
      </c>
      <c r="E6" s="33">
        <f t="shared" si="3"/>
        <v>1</v>
      </c>
      <c r="F6" s="33">
        <f t="shared" si="3"/>
        <v>0</v>
      </c>
      <c r="G6" s="33">
        <f t="shared" si="3"/>
        <v>0</v>
      </c>
      <c r="H6" s="33" t="str">
        <f t="shared" si="3"/>
        <v>和歌山県　北山村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99.33</v>
      </c>
      <c r="Q6" s="34">
        <f t="shared" si="3"/>
        <v>1700</v>
      </c>
      <c r="R6" s="34">
        <f t="shared" si="3"/>
        <v>449</v>
      </c>
      <c r="S6" s="34">
        <f t="shared" si="3"/>
        <v>48.2</v>
      </c>
      <c r="T6" s="34">
        <f t="shared" si="3"/>
        <v>9.32</v>
      </c>
      <c r="U6" s="34">
        <f t="shared" si="3"/>
        <v>442</v>
      </c>
      <c r="V6" s="34">
        <f t="shared" si="3"/>
        <v>40</v>
      </c>
      <c r="W6" s="34">
        <f t="shared" si="3"/>
        <v>11.05</v>
      </c>
      <c r="X6" s="35">
        <f>IF(X7="",NA(),X7)</f>
        <v>109.76</v>
      </c>
      <c r="Y6" s="35">
        <f t="shared" ref="Y6:AG6" si="4">IF(Y7="",NA(),Y7)</f>
        <v>99.27</v>
      </c>
      <c r="Z6" s="35">
        <f t="shared" si="4"/>
        <v>100</v>
      </c>
      <c r="AA6" s="35">
        <f t="shared" si="4"/>
        <v>129.38999999999999</v>
      </c>
      <c r="AB6" s="35">
        <f t="shared" si="4"/>
        <v>75.83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2170.35</v>
      </c>
      <c r="BF6" s="35">
        <f t="shared" ref="BF6:BN6" si="7">IF(BF7="",NA(),BF7)</f>
        <v>3440.81</v>
      </c>
      <c r="BG6" s="35">
        <f t="shared" si="7"/>
        <v>4140.88</v>
      </c>
      <c r="BH6" s="35">
        <f t="shared" si="7"/>
        <v>4856.59</v>
      </c>
      <c r="BI6" s="35">
        <f t="shared" si="7"/>
        <v>5156.78</v>
      </c>
      <c r="BJ6" s="35">
        <f t="shared" si="7"/>
        <v>1462.56</v>
      </c>
      <c r="BK6" s="35">
        <f t="shared" si="7"/>
        <v>1486.62</v>
      </c>
      <c r="BL6" s="35">
        <f t="shared" si="7"/>
        <v>1510.14</v>
      </c>
      <c r="BM6" s="35">
        <f t="shared" si="7"/>
        <v>1595.62</v>
      </c>
      <c r="BN6" s="35">
        <f t="shared" si="7"/>
        <v>1302.33</v>
      </c>
      <c r="BO6" s="34" t="str">
        <f>IF(BO7="","",IF(BO7="-","【-】","【"&amp;SUBSTITUTE(TEXT(BO7,"#,##0.00"),"-","△")&amp;"】"))</f>
        <v>【1,141.75】</v>
      </c>
      <c r="BP6" s="35">
        <f>IF(BP7="",NA(),BP7)</f>
        <v>69.09</v>
      </c>
      <c r="BQ6" s="35">
        <f t="shared" ref="BQ6:BY6" si="8">IF(BQ7="",NA(),BQ7)</f>
        <v>56.54</v>
      </c>
      <c r="BR6" s="35">
        <f t="shared" si="8"/>
        <v>48.99</v>
      </c>
      <c r="BS6" s="35">
        <f t="shared" si="8"/>
        <v>42.93</v>
      </c>
      <c r="BT6" s="35">
        <f t="shared" si="8"/>
        <v>34.68</v>
      </c>
      <c r="BU6" s="35">
        <f t="shared" si="8"/>
        <v>32.39</v>
      </c>
      <c r="BV6" s="35">
        <f t="shared" si="8"/>
        <v>24.39</v>
      </c>
      <c r="BW6" s="35">
        <f t="shared" si="8"/>
        <v>22.67</v>
      </c>
      <c r="BX6" s="35">
        <f t="shared" si="8"/>
        <v>37.92</v>
      </c>
      <c r="BY6" s="35">
        <f t="shared" si="8"/>
        <v>40.89</v>
      </c>
      <c r="BZ6" s="34" t="str">
        <f>IF(BZ7="","",IF(BZ7="-","【-】","【"&amp;SUBSTITUTE(TEXT(BZ7,"#,##0.00"),"-","△")&amp;"】"))</f>
        <v>【54.93】</v>
      </c>
      <c r="CA6" s="35">
        <f>IF(CA7="",NA(),CA7)</f>
        <v>149.34</v>
      </c>
      <c r="CB6" s="35">
        <f t="shared" ref="CB6:CJ6" si="9">IF(CB7="",NA(),CB7)</f>
        <v>159.26</v>
      </c>
      <c r="CC6" s="35">
        <f t="shared" si="9"/>
        <v>208.21</v>
      </c>
      <c r="CD6" s="35">
        <f t="shared" si="9"/>
        <v>225.19</v>
      </c>
      <c r="CE6" s="35">
        <f t="shared" si="9"/>
        <v>270.83999999999997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60.25</v>
      </c>
      <c r="CM6" s="35">
        <f t="shared" ref="CM6:CU6" si="10">IF(CM7="",NA(),CM7)</f>
        <v>117.7</v>
      </c>
      <c r="CN6" s="35">
        <f t="shared" si="10"/>
        <v>92.13</v>
      </c>
      <c r="CO6" s="35">
        <f t="shared" si="10"/>
        <v>46.54</v>
      </c>
      <c r="CP6" s="35">
        <f t="shared" si="10"/>
        <v>43.38</v>
      </c>
      <c r="CQ6" s="35">
        <f t="shared" si="10"/>
        <v>50.49</v>
      </c>
      <c r="CR6" s="35">
        <f t="shared" si="10"/>
        <v>48.36</v>
      </c>
      <c r="CS6" s="35">
        <f t="shared" si="10"/>
        <v>48.7</v>
      </c>
      <c r="CT6" s="35">
        <f t="shared" si="10"/>
        <v>46.9</v>
      </c>
      <c r="CU6" s="35">
        <f t="shared" si="10"/>
        <v>47.95</v>
      </c>
      <c r="CV6" s="34" t="str">
        <f>IF(CV7="","",IF(CV7="-","【-】","【"&amp;SUBSTITUTE(TEXT(CV7,"#,##0.00"),"-","△")&amp;"】"))</f>
        <v>【56.91】</v>
      </c>
      <c r="CW6" s="35">
        <f>IF(CW7="",NA(),CW7)</f>
        <v>49.25</v>
      </c>
      <c r="CX6" s="35">
        <f t="shared" ref="CX6:DF6" si="11">IF(CX7="",NA(),CX7)</f>
        <v>54.63</v>
      </c>
      <c r="CY6" s="35">
        <f t="shared" si="11"/>
        <v>61.03</v>
      </c>
      <c r="CZ6" s="35">
        <f t="shared" si="11"/>
        <v>67.59</v>
      </c>
      <c r="DA6" s="35">
        <f t="shared" si="11"/>
        <v>73.34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15.07</v>
      </c>
      <c r="EE6" s="35">
        <f t="shared" ref="EE6:EM6" si="14">IF(EE7="",NA(),EE7)</f>
        <v>15.32</v>
      </c>
      <c r="EF6" s="35">
        <f t="shared" si="14"/>
        <v>8.2200000000000006</v>
      </c>
      <c r="EG6" s="35">
        <f t="shared" si="14"/>
        <v>6.19</v>
      </c>
      <c r="EH6" s="35">
        <f t="shared" si="14"/>
        <v>3.23</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304271</v>
      </c>
      <c r="D7" s="37">
        <v>47</v>
      </c>
      <c r="E7" s="37">
        <v>1</v>
      </c>
      <c r="F7" s="37">
        <v>0</v>
      </c>
      <c r="G7" s="37">
        <v>0</v>
      </c>
      <c r="H7" s="37" t="s">
        <v>108</v>
      </c>
      <c r="I7" s="37" t="s">
        <v>109</v>
      </c>
      <c r="J7" s="37" t="s">
        <v>110</v>
      </c>
      <c r="K7" s="37" t="s">
        <v>111</v>
      </c>
      <c r="L7" s="37" t="s">
        <v>112</v>
      </c>
      <c r="M7" s="37" t="s">
        <v>113</v>
      </c>
      <c r="N7" s="38" t="s">
        <v>114</v>
      </c>
      <c r="O7" s="38" t="s">
        <v>115</v>
      </c>
      <c r="P7" s="38">
        <v>99.33</v>
      </c>
      <c r="Q7" s="38">
        <v>1700</v>
      </c>
      <c r="R7" s="38">
        <v>449</v>
      </c>
      <c r="S7" s="38">
        <v>48.2</v>
      </c>
      <c r="T7" s="38">
        <v>9.32</v>
      </c>
      <c r="U7" s="38">
        <v>442</v>
      </c>
      <c r="V7" s="38">
        <v>40</v>
      </c>
      <c r="W7" s="38">
        <v>11.05</v>
      </c>
      <c r="X7" s="38">
        <v>109.76</v>
      </c>
      <c r="Y7" s="38">
        <v>99.27</v>
      </c>
      <c r="Z7" s="38">
        <v>100</v>
      </c>
      <c r="AA7" s="38">
        <v>129.38999999999999</v>
      </c>
      <c r="AB7" s="38">
        <v>75.83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2170.35</v>
      </c>
      <c r="BF7" s="38">
        <v>3440.81</v>
      </c>
      <c r="BG7" s="38">
        <v>4140.88</v>
      </c>
      <c r="BH7" s="38">
        <v>4856.59</v>
      </c>
      <c r="BI7" s="38">
        <v>5156.78</v>
      </c>
      <c r="BJ7" s="38">
        <v>1462.56</v>
      </c>
      <c r="BK7" s="38">
        <v>1486.62</v>
      </c>
      <c r="BL7" s="38">
        <v>1510.14</v>
      </c>
      <c r="BM7" s="38">
        <v>1595.62</v>
      </c>
      <c r="BN7" s="38">
        <v>1302.33</v>
      </c>
      <c r="BO7" s="38">
        <v>1141.75</v>
      </c>
      <c r="BP7" s="38">
        <v>69.09</v>
      </c>
      <c r="BQ7" s="38">
        <v>56.54</v>
      </c>
      <c r="BR7" s="38">
        <v>48.99</v>
      </c>
      <c r="BS7" s="38">
        <v>42.93</v>
      </c>
      <c r="BT7" s="38">
        <v>34.68</v>
      </c>
      <c r="BU7" s="38">
        <v>32.39</v>
      </c>
      <c r="BV7" s="38">
        <v>24.39</v>
      </c>
      <c r="BW7" s="38">
        <v>22.67</v>
      </c>
      <c r="BX7" s="38">
        <v>37.92</v>
      </c>
      <c r="BY7" s="38">
        <v>40.89</v>
      </c>
      <c r="BZ7" s="38">
        <v>54.93</v>
      </c>
      <c r="CA7" s="38">
        <v>149.34</v>
      </c>
      <c r="CB7" s="38">
        <v>159.26</v>
      </c>
      <c r="CC7" s="38">
        <v>208.21</v>
      </c>
      <c r="CD7" s="38">
        <v>225.19</v>
      </c>
      <c r="CE7" s="38">
        <v>270.83999999999997</v>
      </c>
      <c r="CF7" s="38">
        <v>530.83000000000004</v>
      </c>
      <c r="CG7" s="38">
        <v>734.18</v>
      </c>
      <c r="CH7" s="38">
        <v>789.62</v>
      </c>
      <c r="CI7" s="38">
        <v>423.18</v>
      </c>
      <c r="CJ7" s="38">
        <v>383.2</v>
      </c>
      <c r="CK7" s="38">
        <v>292.18</v>
      </c>
      <c r="CL7" s="38">
        <v>60.25</v>
      </c>
      <c r="CM7" s="38">
        <v>117.7</v>
      </c>
      <c r="CN7" s="38">
        <v>92.13</v>
      </c>
      <c r="CO7" s="38">
        <v>46.54</v>
      </c>
      <c r="CP7" s="38">
        <v>43.38</v>
      </c>
      <c r="CQ7" s="38">
        <v>50.49</v>
      </c>
      <c r="CR7" s="38">
        <v>48.36</v>
      </c>
      <c r="CS7" s="38">
        <v>48.7</v>
      </c>
      <c r="CT7" s="38">
        <v>46.9</v>
      </c>
      <c r="CU7" s="38">
        <v>47.95</v>
      </c>
      <c r="CV7" s="38">
        <v>56.91</v>
      </c>
      <c r="CW7" s="38">
        <v>49.25</v>
      </c>
      <c r="CX7" s="38">
        <v>54.63</v>
      </c>
      <c r="CY7" s="38">
        <v>61.03</v>
      </c>
      <c r="CZ7" s="38">
        <v>67.59</v>
      </c>
      <c r="DA7" s="38">
        <v>73.34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15.07</v>
      </c>
      <c r="EE7" s="38">
        <v>15.32</v>
      </c>
      <c r="EF7" s="38">
        <v>8.2200000000000006</v>
      </c>
      <c r="EG7" s="38">
        <v>6.19</v>
      </c>
      <c r="EH7" s="38">
        <v>3.23</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H30021</cp:lastModifiedBy>
  <cp:lastPrinted>2019-03-01T02:21:34Z</cp:lastPrinted>
  <dcterms:modified xsi:type="dcterms:W3CDTF">2019-03-01T02:21:37Z</dcterms:modified>
</cp:coreProperties>
</file>