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財政班\財政係\30  公営企業会計関係\H30\H29年度決算経営比較分析表\"/>
    </mc:Choice>
  </mc:AlternateContent>
  <workbookProtection workbookAlgorithmName="SHA-512" workbookHashValue="BNCkuQaueT/dAdiR3IiBXW9+QObleX9S2YnoSIHIyqiVzHvb5cVH0wFSMjk5pZSVW9NTlhV5ozwEsEA21l03HA==" workbookSaltValue="8LBRCyxDTCtP36YzvWjFKQ==" workbookSpinCount="100000" lockStructure="1"/>
  <bookViews>
    <workbookView xWindow="0" yWindow="0" windowWidth="19200" windowHeight="116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<sst xmlns="http://schemas.openxmlformats.org/spreadsheetml/2006/main" count="240" uniqueCount="126">
  <si>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</si>
  <si>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</si>
  <si>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</si>
  <si>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</si>
  <si>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</si>
  <si>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</si>
  <si>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</si>
  <si>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</si>
  <si>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</si>
  <si>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</si>
  <si>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</si>
  <si>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</si>
  <si>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</si>
  <si>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</si>
  <si>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</si>
  <si>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</si>
  <si>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</si>
  <si>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</si>
  <si>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</si>
  <si>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</si>
  <si>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</si>
  <si>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</si>
  <si>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</si>
  <si>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</si>
  <si>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</si>
  <si>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</si>
  <si>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</si>
  <si>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</si>
  <si>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</si>
  <si>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</si>
  <si>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</si>
  <si>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</si>
  <si>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</si>
  <si>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</si>
  <si>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</si>
  <si>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</si>
  <si>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</si>
  <si>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</si>
  <si>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</si>
  <si>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</si>
  <si>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</si>
  <si>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</si>
  <si>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</si>
  <si>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</si>
  <si>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</si>
  <si>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</si>
  <si>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</si>
  <si>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</si>
  <si>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</si>
  <si>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</si>
  <si>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</si>
  <si>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</si>
  <si>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</si>
  <si>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</si>
  <si>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</si>
  <si>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</si>
  <si>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</si>
  <si>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</si>
  <si>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</si>
  <si>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</si>
  <si>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</si>
  <si>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</si>
  <si>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</si>
  <si>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</si>
  <si>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</si>
  <si>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</si>
  <si>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</si>
  <si>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</si>
  <si>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</si>
  <si>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</si>
  <si>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</si>
  <si>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</si>
  <si>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</si>
  <si>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</si>
  <si>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</si>
  <si>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</si>
  <si>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</si>
  <si>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</si>
  <si>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</si>
  <si>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</si>
  <si>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</si>
  <si>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</si>
  <si>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</si>
  <si>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</si>
  <si>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</si>
  <si>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</si>
  <si>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</si>
  <si>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</si>
  <si>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</si>
  <si>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</si>
  <si>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</si>
  <si>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</si>
  <si>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</si>
  <si>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</si>
  <si>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</si>
  <si>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</si>
  <si>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</si>
  <si>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</si>
  <si>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</si>
  <si>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</si>
  <si>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</si>
  <si>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</si>
  <si>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</si>
  <si>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</si>
  <si>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</si>
  <si>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</si>
  <si>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</si>
  <si>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</si>
  <si>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</si>
  <si>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</si>
  <si>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</si>
  <si>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</si>
  <si>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</si>
  <si>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</si>
  <si>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</si>
  <si>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</si>
  <si>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</si>
  <si>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</si>
  <si>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</si>
  <si>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</si>
  <si>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</si>
  <si>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</si>
  <si>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</si>
  <si>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平成24年度の120%をﾋﾟｰｸに下がってきており使用料で回収すべき経費を全て賄えていない状況になってきています。「汚水処理原価」「施設利用率」「水洗化率」についてはいずれも良好な数値を示しており、効率的な経営であると考えられます。</t>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</si>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</sst>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2E-4312-B09A-8D62FAA6C630}"/>
            </c:ext>
          </c:extLst>
        </c:ser>
        <c:dLbls>
          <c:showLegendKey val="0"/>
          <c:showVal val="0"/>
          <c:showCatName val="0"/>
          <c:showSerName val="0"/>
          <c:showPercent val="0"/>
          <c:showBubbleSize val="0"/>
        </c:dLbls>
        <c:gapWidth val="150"/>
        <c:axId val="229909784"/>
        <c:axId val="22991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2E-4312-B09A-8D62FAA6C630}"/>
            </c:ext>
          </c:extLst>
        </c:ser>
        <c:dLbls>
          <c:showLegendKey val="0"/>
          <c:showVal val="0"/>
          <c:showCatName val="0"/>
          <c:showSerName val="0"/>
          <c:showPercent val="0"/>
          <c:showBubbleSize val="0"/>
        </c:dLbls>
        <c:marker val="1"/>
        <c:smooth val="0"/>
        <c:axId val="229909784"/>
        <c:axId val="229910168"/>
      </c:lineChart>
      <c:dateAx>
        <c:axId val="229909784"/>
        <c:scaling>
          <c:orientation val="minMax"/>
        </c:scaling>
        <c:delete val="1"/>
        <c:axPos val="b"/>
        <c:numFmt formatCode="ge" sourceLinked="1"/>
        <c:majorTickMark val="none"/>
        <c:minorTickMark val="none"/>
        <c:tickLblPos val="none"/>
        <c:crossAx val="229910168"/>
        <c:crosses val="autoZero"/>
        <c:auto val="1"/>
        <c:lblOffset val="100"/>
        <c:baseTimeUnit val="years"/>
      </c:dateAx>
      <c:valAx>
        <c:axId val="22991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0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62.5</c:v>
                </c:pt>
                <c:pt idx="1">
                  <c:v>58.33</c:v>
                </c:pt>
                <c:pt idx="2">
                  <c:v>58.33</c:v>
                </c:pt>
                <c:pt idx="3">
                  <c:v>62.5</c:v>
                </c:pt>
                <c:pt idx="4">
                  <c:v>58.33</c:v>
                </c:pt>
              </c:numCache>
            </c:numRef>
          </c:val>
          <c:extLst>
            <c:ext xmlns:c16="http://schemas.microsoft.com/office/drawing/2014/chart" uri="{C3380CC4-5D6E-409C-BE32-E72D297353CC}">
              <c16:uniqueId val="{00000000-CE25-4167-A0E3-55B2D3B98C44}"/>
            </c:ext>
          </c:extLst>
        </c:ser>
        <c:dLbls>
          <c:showLegendKey val="0"/>
          <c:showVal val="0"/>
          <c:showCatName val="0"/>
          <c:showSerName val="0"/>
          <c:showPercent val="0"/>
          <c:showBubbleSize val="0"/>
        </c:dLbls>
        <c:gapWidth val="150"/>
        <c:axId val="230810584"/>
        <c:axId val="2308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c:ext xmlns:c16="http://schemas.microsoft.com/office/drawing/2014/chart" uri="{C3380CC4-5D6E-409C-BE32-E72D297353CC}">
              <c16:uniqueId val="{00000001-CE25-4167-A0E3-55B2D3B98C44}"/>
            </c:ext>
          </c:extLst>
        </c:ser>
        <c:dLbls>
          <c:showLegendKey val="0"/>
          <c:showVal val="0"/>
          <c:showCatName val="0"/>
          <c:showSerName val="0"/>
          <c:showPercent val="0"/>
          <c:showBubbleSize val="0"/>
        </c:dLbls>
        <c:marker val="1"/>
        <c:smooth val="0"/>
        <c:axId val="230810584"/>
        <c:axId val="230810976"/>
      </c:lineChart>
      <c:dateAx>
        <c:axId val="230810584"/>
        <c:scaling>
          <c:orientation val="minMax"/>
        </c:scaling>
        <c:delete val="1"/>
        <c:axPos val="b"/>
        <c:numFmt formatCode="ge" sourceLinked="1"/>
        <c:majorTickMark val="none"/>
        <c:minorTickMark val="none"/>
        <c:tickLblPos val="none"/>
        <c:crossAx val="230810976"/>
        <c:crosses val="autoZero"/>
        <c:auto val="1"/>
        <c:lblOffset val="100"/>
        <c:baseTimeUnit val="years"/>
      </c:dateAx>
      <c:valAx>
        <c:axId val="2308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1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30-4D75-9E9D-0E02DAD493DD}"/>
            </c:ext>
          </c:extLst>
        </c:ser>
        <c:dLbls>
          <c:showLegendKey val="0"/>
          <c:showVal val="0"/>
          <c:showCatName val="0"/>
          <c:showSerName val="0"/>
          <c:showPercent val="0"/>
          <c:showBubbleSize val="0"/>
        </c:dLbls>
        <c:gapWidth val="150"/>
        <c:axId val="230812152"/>
        <c:axId val="2308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c:ext xmlns:c16="http://schemas.microsoft.com/office/drawing/2014/chart" uri="{C3380CC4-5D6E-409C-BE32-E72D297353CC}">
              <c16:uniqueId val="{00000001-0530-4D75-9E9D-0E02DAD493DD}"/>
            </c:ext>
          </c:extLst>
        </c:ser>
        <c:dLbls>
          <c:showLegendKey val="0"/>
          <c:showVal val="0"/>
          <c:showCatName val="0"/>
          <c:showSerName val="0"/>
          <c:showPercent val="0"/>
          <c:showBubbleSize val="0"/>
        </c:dLbls>
        <c:marker val="1"/>
        <c:smooth val="0"/>
        <c:axId val="230812152"/>
        <c:axId val="230812544"/>
      </c:lineChart>
      <c:dateAx>
        <c:axId val="230812152"/>
        <c:scaling>
          <c:orientation val="minMax"/>
        </c:scaling>
        <c:delete val="1"/>
        <c:axPos val="b"/>
        <c:numFmt formatCode="ge" sourceLinked="1"/>
        <c:majorTickMark val="none"/>
        <c:minorTickMark val="none"/>
        <c:tickLblPos val="none"/>
        <c:crossAx val="230812544"/>
        <c:crosses val="autoZero"/>
        <c:auto val="1"/>
        <c:lblOffset val="100"/>
        <c:baseTimeUnit val="years"/>
      </c:dateAx>
      <c:valAx>
        <c:axId val="2308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73.97</c:v>
                </c:pt>
                <c:pt idx="1">
                  <c:v>77.47</c:v>
                </c:pt>
                <c:pt idx="2">
                  <c:v>74.290000000000006</c:v>
                </c:pt>
                <c:pt idx="3">
                  <c:v>72.010000000000005</c:v>
                </c:pt>
                <c:pt idx="4">
                  <c:v>69.739999999999995</c:v>
                </c:pt>
              </c:numCache>
            </c:numRef>
          </c:val>
          <c:extLst>
            <c:ext xmlns:c16="http://schemas.microsoft.com/office/drawing/2014/chart" uri="{C3380CC4-5D6E-409C-BE32-E72D297353CC}">
              <c16:uniqueId val="{00000000-D054-49D4-A0BF-9FB77CFAC003}"/>
            </c:ext>
          </c:extLst>
        </c:ser>
        <c:dLbls>
          <c:showLegendKey val="0"/>
          <c:showVal val="0"/>
          <c:showCatName val="0"/>
          <c:showSerName val="0"/>
          <c:showPercent val="0"/>
          <c:showBubbleSize val="0"/>
        </c:dLbls>
        <c:gapWidth val="150"/>
        <c:axId val="230008888"/>
        <c:axId val="23000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54-49D4-A0BF-9FB77CFAC003}"/>
            </c:ext>
          </c:extLst>
        </c:ser>
        <c:dLbls>
          <c:showLegendKey val="0"/>
          <c:showVal val="0"/>
          <c:showCatName val="0"/>
          <c:showSerName val="0"/>
          <c:showPercent val="0"/>
          <c:showBubbleSize val="0"/>
        </c:dLbls>
        <c:marker val="1"/>
        <c:smooth val="0"/>
        <c:axId val="230008888"/>
        <c:axId val="230009272"/>
      </c:lineChart>
      <c:dateAx>
        <c:axId val="230008888"/>
        <c:scaling>
          <c:orientation val="minMax"/>
        </c:scaling>
        <c:delete val="1"/>
        <c:axPos val="b"/>
        <c:numFmt formatCode="ge" sourceLinked="1"/>
        <c:majorTickMark val="none"/>
        <c:minorTickMark val="none"/>
        <c:tickLblPos val="none"/>
        <c:crossAx val="230009272"/>
        <c:crosses val="autoZero"/>
        <c:auto val="1"/>
        <c:lblOffset val="100"/>
        <c:baseTimeUnit val="years"/>
      </c:dateAx>
      <c:valAx>
        <c:axId val="23000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0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E7-498A-818C-3452AE4D3422}"/>
            </c:ext>
          </c:extLst>
        </c:ser>
        <c:dLbls>
          <c:showLegendKey val="0"/>
          <c:showVal val="0"/>
          <c:showCatName val="0"/>
          <c:showSerName val="0"/>
          <c:showPercent val="0"/>
          <c:showBubbleSize val="0"/>
        </c:dLbls>
        <c:gapWidth val="150"/>
        <c:axId val="230473072"/>
        <c:axId val="23047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7-498A-818C-3452AE4D3422}"/>
            </c:ext>
          </c:extLst>
        </c:ser>
        <c:dLbls>
          <c:showLegendKey val="0"/>
          <c:showVal val="0"/>
          <c:showCatName val="0"/>
          <c:showSerName val="0"/>
          <c:showPercent val="0"/>
          <c:showBubbleSize val="0"/>
        </c:dLbls>
        <c:marker val="1"/>
        <c:smooth val="0"/>
        <c:axId val="230473072"/>
        <c:axId val="230473456"/>
      </c:lineChart>
      <c:dateAx>
        <c:axId val="230473072"/>
        <c:scaling>
          <c:orientation val="minMax"/>
        </c:scaling>
        <c:delete val="1"/>
        <c:axPos val="b"/>
        <c:numFmt formatCode="ge" sourceLinked="1"/>
        <c:majorTickMark val="none"/>
        <c:minorTickMark val="none"/>
        <c:tickLblPos val="none"/>
        <c:crossAx val="230473456"/>
        <c:crosses val="autoZero"/>
        <c:auto val="1"/>
        <c:lblOffset val="100"/>
        <c:baseTimeUnit val="years"/>
      </c:dateAx>
      <c:valAx>
        <c:axId val="23047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7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76-4141-A533-91D1EA830B47}"/>
            </c:ext>
          </c:extLst>
        </c:ser>
        <c:dLbls>
          <c:showLegendKey val="0"/>
          <c:showVal val="0"/>
          <c:showCatName val="0"/>
          <c:showSerName val="0"/>
          <c:showPercent val="0"/>
          <c:showBubbleSize val="0"/>
        </c:dLbls>
        <c:gapWidth val="150"/>
        <c:axId val="230516320"/>
        <c:axId val="2305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6-4141-A533-91D1EA830B47}"/>
            </c:ext>
          </c:extLst>
        </c:ser>
        <c:dLbls>
          <c:showLegendKey val="0"/>
          <c:showVal val="0"/>
          <c:showCatName val="0"/>
          <c:showSerName val="0"/>
          <c:showPercent val="0"/>
          <c:showBubbleSize val="0"/>
        </c:dLbls>
        <c:marker val="1"/>
        <c:smooth val="0"/>
        <c:axId val="230516320"/>
        <c:axId val="230518752"/>
      </c:lineChart>
      <c:dateAx>
        <c:axId val="230516320"/>
        <c:scaling>
          <c:orientation val="minMax"/>
        </c:scaling>
        <c:delete val="1"/>
        <c:axPos val="b"/>
        <c:numFmt formatCode="ge" sourceLinked="1"/>
        <c:majorTickMark val="none"/>
        <c:minorTickMark val="none"/>
        <c:tickLblPos val="none"/>
        <c:crossAx val="230518752"/>
        <c:crosses val="autoZero"/>
        <c:auto val="1"/>
        <c:lblOffset val="100"/>
        <c:baseTimeUnit val="years"/>
      </c:dateAx>
      <c:valAx>
        <c:axId val="2305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FD-497C-83B7-5171C6EBFD1A}"/>
            </c:ext>
          </c:extLst>
        </c:ser>
        <c:dLbls>
          <c:showLegendKey val="0"/>
          <c:showVal val="0"/>
          <c:showCatName val="0"/>
          <c:showSerName val="0"/>
          <c:showPercent val="0"/>
          <c:showBubbleSize val="0"/>
        </c:dLbls>
        <c:gapWidth val="150"/>
        <c:axId val="230524040"/>
        <c:axId val="23052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FD-497C-83B7-5171C6EBFD1A}"/>
            </c:ext>
          </c:extLst>
        </c:ser>
        <c:dLbls>
          <c:showLegendKey val="0"/>
          <c:showVal val="0"/>
          <c:showCatName val="0"/>
          <c:showSerName val="0"/>
          <c:showPercent val="0"/>
          <c:showBubbleSize val="0"/>
        </c:dLbls>
        <c:marker val="1"/>
        <c:smooth val="0"/>
        <c:axId val="230524040"/>
        <c:axId val="230524432"/>
      </c:lineChart>
      <c:dateAx>
        <c:axId val="230524040"/>
        <c:scaling>
          <c:orientation val="minMax"/>
        </c:scaling>
        <c:delete val="1"/>
        <c:axPos val="b"/>
        <c:numFmt formatCode="ge" sourceLinked="1"/>
        <c:majorTickMark val="none"/>
        <c:minorTickMark val="none"/>
        <c:tickLblPos val="none"/>
        <c:crossAx val="230524432"/>
        <c:crosses val="autoZero"/>
        <c:auto val="1"/>
        <c:lblOffset val="100"/>
        <c:baseTimeUnit val="years"/>
      </c:dateAx>
      <c:valAx>
        <c:axId val="2305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38-4DC8-9C99-10B138203084}"/>
            </c:ext>
          </c:extLst>
        </c:ser>
        <c:dLbls>
          <c:showLegendKey val="0"/>
          <c:showVal val="0"/>
          <c:showCatName val="0"/>
          <c:showSerName val="0"/>
          <c:showPercent val="0"/>
          <c:showBubbleSize val="0"/>
        </c:dLbls>
        <c:gapWidth val="150"/>
        <c:axId val="230525608"/>
        <c:axId val="23052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38-4DC8-9C99-10B138203084}"/>
            </c:ext>
          </c:extLst>
        </c:ser>
        <c:dLbls>
          <c:showLegendKey val="0"/>
          <c:showVal val="0"/>
          <c:showCatName val="0"/>
          <c:showSerName val="0"/>
          <c:showPercent val="0"/>
          <c:showBubbleSize val="0"/>
        </c:dLbls>
        <c:marker val="1"/>
        <c:smooth val="0"/>
        <c:axId val="230525608"/>
        <c:axId val="230526000"/>
      </c:lineChart>
      <c:dateAx>
        <c:axId val="230525608"/>
        <c:scaling>
          <c:orientation val="minMax"/>
        </c:scaling>
        <c:delete val="1"/>
        <c:axPos val="b"/>
        <c:numFmt formatCode="ge" sourceLinked="1"/>
        <c:majorTickMark val="none"/>
        <c:minorTickMark val="none"/>
        <c:tickLblPos val="none"/>
        <c:crossAx val="230526000"/>
        <c:crosses val="autoZero"/>
        <c:auto val="1"/>
        <c:lblOffset val="100"/>
        <c:baseTimeUnit val="years"/>
      </c:dateAx>
      <c:valAx>
        <c:axId val="23052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2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40-4856-9CAB-46D83A93926D}"/>
            </c:ext>
          </c:extLst>
        </c:ser>
        <c:dLbls>
          <c:showLegendKey val="0"/>
          <c:showVal val="0"/>
          <c:showCatName val="0"/>
          <c:showSerName val="0"/>
          <c:showPercent val="0"/>
          <c:showBubbleSize val="0"/>
        </c:dLbls>
        <c:gapWidth val="150"/>
        <c:axId val="231047184"/>
        <c:axId val="23104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c:ext xmlns:c16="http://schemas.microsoft.com/office/drawing/2014/chart" uri="{C3380CC4-5D6E-409C-BE32-E72D297353CC}">
              <c16:uniqueId val="{00000001-4840-4856-9CAB-46D83A93926D}"/>
            </c:ext>
          </c:extLst>
        </c:ser>
        <c:dLbls>
          <c:showLegendKey val="0"/>
          <c:showVal val="0"/>
          <c:showCatName val="0"/>
          <c:showSerName val="0"/>
          <c:showPercent val="0"/>
          <c:showBubbleSize val="0"/>
        </c:dLbls>
        <c:marker val="1"/>
        <c:smooth val="0"/>
        <c:axId val="231047184"/>
        <c:axId val="231047576"/>
      </c:lineChart>
      <c:dateAx>
        <c:axId val="231047184"/>
        <c:scaling>
          <c:orientation val="minMax"/>
        </c:scaling>
        <c:delete val="1"/>
        <c:axPos val="b"/>
        <c:numFmt formatCode="ge" sourceLinked="1"/>
        <c:majorTickMark val="none"/>
        <c:minorTickMark val="none"/>
        <c:tickLblPos val="none"/>
        <c:crossAx val="231047576"/>
        <c:crosses val="autoZero"/>
        <c:auto val="1"/>
        <c:lblOffset val="100"/>
        <c:baseTimeUnit val="years"/>
      </c:dateAx>
      <c:valAx>
        <c:axId val="23104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4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90.98</c:v>
                </c:pt>
                <c:pt idx="1">
                  <c:v>63.58</c:v>
                </c:pt>
                <c:pt idx="2">
                  <c:v>67.28</c:v>
                </c:pt>
                <c:pt idx="3">
                  <c:v>80.709999999999994</c:v>
                </c:pt>
                <c:pt idx="4">
                  <c:v>87.28</c:v>
                </c:pt>
              </c:numCache>
            </c:numRef>
          </c:val>
          <c:extLst>
            <c:ext xmlns:c16="http://schemas.microsoft.com/office/drawing/2014/chart" uri="{C3380CC4-5D6E-409C-BE32-E72D297353CC}">
              <c16:uniqueId val="{00000000-C6E9-4D1B-92B0-FA0018450EA0}"/>
            </c:ext>
          </c:extLst>
        </c:ser>
        <c:dLbls>
          <c:showLegendKey val="0"/>
          <c:showVal val="0"/>
          <c:showCatName val="0"/>
          <c:showSerName val="0"/>
          <c:showPercent val="0"/>
          <c:showBubbleSize val="0"/>
        </c:dLbls>
        <c:gapWidth val="150"/>
        <c:axId val="231048752"/>
        <c:axId val="23104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c:ext xmlns:c16="http://schemas.microsoft.com/office/drawing/2014/chart" uri="{C3380CC4-5D6E-409C-BE32-E72D297353CC}">
              <c16:uniqueId val="{00000001-C6E9-4D1B-92B0-FA0018450EA0}"/>
            </c:ext>
          </c:extLst>
        </c:ser>
        <c:dLbls>
          <c:showLegendKey val="0"/>
          <c:showVal val="0"/>
          <c:showCatName val="0"/>
          <c:showSerName val="0"/>
          <c:showPercent val="0"/>
          <c:showBubbleSize val="0"/>
        </c:dLbls>
        <c:marker val="1"/>
        <c:smooth val="0"/>
        <c:axId val="231048752"/>
        <c:axId val="231049144"/>
      </c:lineChart>
      <c:dateAx>
        <c:axId val="231048752"/>
        <c:scaling>
          <c:orientation val="minMax"/>
        </c:scaling>
        <c:delete val="1"/>
        <c:axPos val="b"/>
        <c:numFmt formatCode="ge" sourceLinked="1"/>
        <c:majorTickMark val="none"/>
        <c:minorTickMark val="none"/>
        <c:tickLblPos val="none"/>
        <c:crossAx val="231049144"/>
        <c:crosses val="autoZero"/>
        <c:auto val="1"/>
        <c:lblOffset val="100"/>
        <c:baseTimeUnit val="years"/>
      </c:dateAx>
      <c:valAx>
        <c:axId val="23104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4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191.52</c:v>
                </c:pt>
                <c:pt idx="1">
                  <c:v>267.02999999999997</c:v>
                </c:pt>
                <c:pt idx="2">
                  <c:v>229.85</c:v>
                </c:pt>
                <c:pt idx="3">
                  <c:v>200.29</c:v>
                </c:pt>
                <c:pt idx="4">
                  <c:v>189.14</c:v>
                </c:pt>
              </c:numCache>
            </c:numRef>
          </c:val>
          <c:extLst>
            <c:ext xmlns:c16="http://schemas.microsoft.com/office/drawing/2014/chart" uri="{C3380CC4-5D6E-409C-BE32-E72D297353CC}">
              <c16:uniqueId val="{00000000-BB8A-4963-823A-C7C4B9908F94}"/>
            </c:ext>
          </c:extLst>
        </c:ser>
        <c:dLbls>
          <c:showLegendKey val="0"/>
          <c:showVal val="0"/>
          <c:showCatName val="0"/>
          <c:showSerName val="0"/>
          <c:showPercent val="0"/>
          <c:showBubbleSize val="0"/>
        </c:dLbls>
        <c:gapWidth val="150"/>
        <c:axId val="231050320"/>
        <c:axId val="23105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c:ext xmlns:c16="http://schemas.microsoft.com/office/drawing/2014/chart" uri="{C3380CC4-5D6E-409C-BE32-E72D297353CC}">
              <c16:uniqueId val="{00000001-BB8A-4963-823A-C7C4B9908F94}"/>
            </c:ext>
          </c:extLst>
        </c:ser>
        <c:dLbls>
          <c:showLegendKey val="0"/>
          <c:showVal val="0"/>
          <c:showCatName val="0"/>
          <c:showSerName val="0"/>
          <c:showPercent val="0"/>
          <c:showBubbleSize val="0"/>
        </c:dLbls>
        <c:marker val="1"/>
        <c:smooth val="0"/>
        <c:axId val="231050320"/>
        <c:axId val="231050712"/>
      </c:lineChart>
      <c:dateAx>
        <c:axId val="231050320"/>
        <c:scaling>
          <c:orientation val="minMax"/>
        </c:scaling>
        <c:delete val="1"/>
        <c:axPos val="b"/>
        <c:numFmt formatCode="ge" sourceLinked="1"/>
        <c:majorTickMark val="none"/>
        <c:minorTickMark val="none"/>
        <c:tickLblPos val="none"/>
        <c:crossAx val="231050712"/>
        <c:crosses val="autoZero"/>
        <c:auto val="1"/>
        <c:lblOffset val="100"/>
        <c:baseTimeUnit val="years"/>
      </c:dateAx>
      <c:valAx>
        <c:axId val="23105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5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1" sqref="C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有田川町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簡易排水</v>
      </c>
      <c r="Q8" s="47"/>
      <c r="R8" s="47"/>
      <c r="S8" s="47"/>
      <c r="T8" s="47"/>
      <c r="U8" s="47"/>
      <c r="V8" s="47"/>
      <c r="W8" s="47" t="str">
        <f>データ!L6</f>
        <v>J2</v>
      </c>
      <c r="X8" s="47"/>
      <c r="Y8" s="47"/>
      <c r="Z8" s="47"/>
      <c r="AA8" s="47"/>
      <c r="AB8" s="47"/>
      <c r="AC8" s="47"/>
      <c r="AD8" s="48" t="str">
        <f>データ!$M$6</f>
        <v>非設置</v>
      </c>
      <c r="AE8" s="48"/>
      <c r="AF8" s="48"/>
      <c r="AG8" s="48"/>
      <c r="AH8" s="48"/>
      <c r="AI8" s="48"/>
      <c r="AJ8" s="48"/>
      <c r="AK8" s="3"/>
      <c r="AL8" s="49">
        <f>データ!S6</f>
        <v>26919</v>
      </c>
      <c r="AM8" s="49"/>
      <c r="AN8" s="49"/>
      <c r="AO8" s="49"/>
      <c r="AP8" s="49"/>
      <c r="AQ8" s="49"/>
      <c r="AR8" s="49"/>
      <c r="AS8" s="49"/>
      <c r="AT8" s="44">
        <f>データ!T6</f>
        <v>351.84</v>
      </c>
      <c r="AU8" s="44"/>
      <c r="AV8" s="44"/>
      <c r="AW8" s="44"/>
      <c r="AX8" s="44"/>
      <c r="AY8" s="44"/>
      <c r="AZ8" s="44"/>
      <c r="BA8" s="44"/>
      <c r="BB8" s="44">
        <f>データ!U6</f>
        <v>76.510000000000005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0.19</v>
      </c>
      <c r="Q10" s="44"/>
      <c r="R10" s="44"/>
      <c r="S10" s="44"/>
      <c r="T10" s="44"/>
      <c r="U10" s="44"/>
      <c r="V10" s="44"/>
      <c r="W10" s="44">
        <f>データ!Q6</f>
        <v>100</v>
      </c>
      <c r="X10" s="44"/>
      <c r="Y10" s="44"/>
      <c r="Z10" s="44"/>
      <c r="AA10" s="44"/>
      <c r="AB10" s="44"/>
      <c r="AC10" s="44"/>
      <c r="AD10" s="49">
        <f>データ!R6</f>
        <v>3465</v>
      </c>
      <c r="AE10" s="49"/>
      <c r="AF10" s="49"/>
      <c r="AG10" s="49"/>
      <c r="AH10" s="49"/>
      <c r="AI10" s="49"/>
      <c r="AJ10" s="49"/>
      <c r="AK10" s="2"/>
      <c r="AL10" s="49">
        <f>データ!V6</f>
        <v>52</v>
      </c>
      <c r="AM10" s="49"/>
      <c r="AN10" s="49"/>
      <c r="AO10" s="49"/>
      <c r="AP10" s="49"/>
      <c r="AQ10" s="49"/>
      <c r="AR10" s="49"/>
      <c r="AS10" s="49"/>
      <c r="AT10" s="44">
        <f>データ!W6</f>
        <v>0.05</v>
      </c>
      <c r="AU10" s="44"/>
      <c r="AV10" s="44"/>
      <c r="AW10" s="44"/>
      <c r="AX10" s="44"/>
      <c r="AY10" s="44"/>
      <c r="AZ10" s="44"/>
      <c r="BA10" s="44"/>
      <c r="BB10" s="44">
        <f>データ!X6</f>
        <v>1040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55</v>
      </c>
      <c r="N86" s="25" t="s">
        <v>56</v>
      </c>
      <c r="O86" s="25" t="str">
        <f>データ!EO6</f>
        <v>【0.00】</v>
      </c>
    </row>
  </sheetData>
  <sheetProtection algorithmName="SHA-512" hashValue="KX0f7rHp6lIWFYOepWn12n9cM3n7t/3Wm7UNtdgGs1ESjDgDni+Do4J6sS9SdUStRv29tdjQpWM9M4uwn1ig5g==" saltValue="OjymQdKh8A9L3gBldV2m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303666</v>
      </c>
      <c r="D6" s="32">
        <f t="shared" si="3"/>
        <v>47</v>
      </c>
      <c r="E6" s="32">
        <f t="shared" si="3"/>
        <v>17</v>
      </c>
      <c r="F6" s="32">
        <f t="shared" si="3"/>
        <v>8</v>
      </c>
      <c r="G6" s="32">
        <f t="shared" si="3"/>
        <v>0</v>
      </c>
      <c r="H6" s="32" t="str">
        <f t="shared" si="3"/>
        <v>和歌山県　有田川町</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0.19</v>
      </c>
      <c r="Q6" s="33">
        <f t="shared" si="3"/>
        <v>100</v>
      </c>
      <c r="R6" s="33">
        <f t="shared" si="3"/>
        <v>3465</v>
      </c>
      <c r="S6" s="33">
        <f t="shared" si="3"/>
        <v>26919</v>
      </c>
      <c r="T6" s="33">
        <f t="shared" si="3"/>
        <v>351.84</v>
      </c>
      <c r="U6" s="33">
        <f t="shared" si="3"/>
        <v>76.510000000000005</v>
      </c>
      <c r="V6" s="33">
        <f t="shared" si="3"/>
        <v>52</v>
      </c>
      <c r="W6" s="33">
        <f t="shared" si="3"/>
        <v>0.05</v>
      </c>
      <c r="X6" s="33">
        <f t="shared" si="3"/>
        <v>1040</v>
      </c>
      <c r="Y6" s="34">
        <f>IF(Y7="",NA(),Y7)</f>
        <v>73.97</v>
      </c>
      <c r="Z6" s="34">
        <f t="shared" ref="Z6:AH6" si="4">IF(Z7="",NA(),Z7)</f>
        <v>77.47</v>
      </c>
      <c r="AA6" s="34">
        <f t="shared" si="4"/>
        <v>74.290000000000006</v>
      </c>
      <c r="AB6" s="34">
        <f t="shared" si="4"/>
        <v>72.010000000000005</v>
      </c>
      <c r="AC6" s="34">
        <f t="shared" si="4"/>
        <v>69.739999999999995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90.98</v>
      </c>
      <c r="BR6" s="34">
        <f t="shared" ref="BR6:BZ6" si="8">IF(BR7="",NA(),BR7)</f>
        <v>63.58</v>
      </c>
      <c r="BS6" s="34">
        <f t="shared" si="8"/>
        <v>67.28</v>
      </c>
      <c r="BT6" s="34">
        <f t="shared" si="8"/>
        <v>80.709999999999994</v>
      </c>
      <c r="BU6" s="34">
        <f t="shared" si="8"/>
        <v>87.28</v>
      </c>
      <c r="BV6" s="34">
        <f t="shared" si="8"/>
        <v>41.25</v>
      </c>
      <c r="BW6" s="34">
        <f t="shared" si="8"/>
        <v>39.99</v>
      </c>
      <c r="BX6" s="34">
        <f t="shared" si="8"/>
        <v>35.83</v>
      </c>
      <c r="BY6" s="34">
        <f t="shared" si="8"/>
        <v>37.06</v>
      </c>
      <c r="BZ6" s="34">
        <f t="shared" si="8"/>
        <v>41.35</v>
      </c>
      <c r="CA6" s="33" t="str">
        <f>IF(CA7="","",IF(CA7="-","【-】","【"&amp;SUBSTITUTE(TEXT(CA7,"#,##0.00"),"-","△")&amp;"】"))</f>
        <v>【41.35】</v>
      </c>
      <c r="CB6" s="34">
        <f>IF(CB7="",NA(),CB7)</f>
        <v>191.52</v>
      </c>
      <c r="CC6" s="34">
        <f t="shared" ref="CC6:CK6" si="9">IF(CC7="",NA(),CC7)</f>
        <v>267.02999999999997</v>
      </c>
      <c r="CD6" s="34">
        <f t="shared" si="9"/>
        <v>229.85</v>
      </c>
      <c r="CE6" s="34">
        <f t="shared" si="9"/>
        <v>200.29</v>
      </c>
      <c r="CF6" s="34">
        <f t="shared" si="9"/>
        <v>189.14</v>
      </c>
      <c r="CG6" s="34">
        <f t="shared" si="9"/>
        <v>457.42</v>
      </c>
      <c r="CH6" s="34">
        <f t="shared" si="9"/>
        <v>477.5</v>
      </c>
      <c r="CI6" s="34">
        <f t="shared" si="9"/>
        <v>528.37</v>
      </c>
      <c r="CJ6" s="34">
        <f t="shared" si="9"/>
        <v>514.20000000000005</v>
      </c>
      <c r="CK6" s="34">
        <f t="shared" si="9"/>
        <v>456.7</v>
      </c>
      <c r="CL6" s="33" t="str">
        <f>IF(CL7="","",IF(CL7="-","【-】","【"&amp;SUBSTITUTE(TEXT(CL7,"#,##0.00"),"-","△")&amp;"】"))</f>
        <v>【456.70】</v>
      </c>
      <c r="CM6" s="34">
        <f>IF(CM7="",NA(),CM7)</f>
        <v>62.5</v>
      </c>
      <c r="CN6" s="34">
        <f t="shared" ref="CN6:CV6" si="10">IF(CN7="",NA(),CN7)</f>
        <v>58.33</v>
      </c>
      <c r="CO6" s="34">
        <f t="shared" si="10"/>
        <v>58.33</v>
      </c>
      <c r="CP6" s="34">
        <f t="shared" si="10"/>
        <v>62.5</v>
      </c>
      <c r="CQ6" s="34">
        <f t="shared" si="10"/>
        <v>58.33</v>
      </c>
      <c r="CR6" s="34">
        <f t="shared" si="10"/>
        <v>28.6</v>
      </c>
      <c r="CS6" s="34">
        <f t="shared" si="10"/>
        <v>28.81</v>
      </c>
      <c r="CT6" s="34">
        <f t="shared" si="10"/>
        <v>27.46</v>
      </c>
      <c r="CU6" s="34">
        <f t="shared" si="10"/>
        <v>27.55</v>
      </c>
      <c r="CV6" s="34">
        <f t="shared" si="10"/>
        <v>27.26</v>
      </c>
      <c r="CW6" s="33" t="str">
        <f>IF(CW7="","",IF(CW7="-","【-】","【"&amp;SUBSTITUTE(TEXT(CW7,"#,##0.00"),"-","△")&amp;"】"))</f>
        <v>【27.26】</v>
      </c>
      <c r="CX6" s="34">
        <f>IF(CX7="",NA(),CX7)</f>
        <v>100</v>
      </c>
      <c r="CY6" s="34">
        <f t="shared" ref="CY6:DG6" si="11">IF(CY7="",NA(),CY7)</f>
        <v>100</v>
      </c>
      <c r="CZ6" s="34">
        <f t="shared" si="11"/>
        <v>100</v>
      </c>
      <c r="DA6" s="34">
        <f t="shared" si="11"/>
        <v>100</v>
      </c>
      <c r="DB6" s="34">
        <f t="shared" si="11"/>
        <v>100</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303666</v>
      </c>
      <c r="D7" s="36">
        <v>47</v>
      </c>
      <c r="E7" s="36">
        <v>17</v>
      </c>
      <c r="F7" s="36">
        <v>8</v>
      </c>
      <c r="G7" s="36">
        <v>0</v>
      </c>
      <c r="H7" s="36" t="s">
        <v>110</v>
      </c>
      <c r="I7" s="36" t="s">
        <v>111</v>
      </c>
      <c r="J7" s="36" t="s">
        <v>112</v>
      </c>
      <c r="K7" s="36" t="s">
        <v>113</v>
      </c>
      <c r="L7" s="36" t="s">
        <v>114</v>
      </c>
      <c r="M7" s="36" t="s">
        <v>115</v>
      </c>
      <c r="N7" s="37" t="s">
        <v>116</v>
      </c>
      <c r="O7" s="37" t="s">
        <v>117</v>
      </c>
      <c r="P7" s="37">
        <v>0.19</v>
      </c>
      <c r="Q7" s="37">
        <v>100</v>
      </c>
      <c r="R7" s="37">
        <v>3465</v>
      </c>
      <c r="S7" s="37">
        <v>26919</v>
      </c>
      <c r="T7" s="37">
        <v>351.84</v>
      </c>
      <c r="U7" s="37">
        <v>76.510000000000005</v>
      </c>
      <c r="V7" s="37">
        <v>52</v>
      </c>
      <c r="W7" s="37">
        <v>0.05</v>
      </c>
      <c r="X7" s="37">
        <v>1040</v>
      </c>
      <c r="Y7" s="37">
        <v>73.97</v>
      </c>
      <c r="Z7" s="37">
        <v>77.47</v>
      </c>
      <c r="AA7" s="37">
        <v>74.290000000000006</v>
      </c>
      <c r="AB7" s="37">
        <v>72.010000000000005</v>
      </c>
      <c r="AC7" s="37">
        <v>69.739999999999995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183.02</v>
      </c>
      <c r="BL7" s="37">
        <v>163.30000000000001</v>
      </c>
      <c r="BM7" s="37">
        <v>332.28</v>
      </c>
      <c r="BN7" s="37">
        <v>274.07</v>
      </c>
      <c r="BO7" s="37">
        <v>243.02</v>
      </c>
      <c r="BP7" s="37">
        <v>243.02</v>
      </c>
      <c r="BQ7" s="37">
        <v>90.98</v>
      </c>
      <c r="BR7" s="37">
        <v>63.58</v>
      </c>
      <c r="BS7" s="37">
        <v>67.28</v>
      </c>
      <c r="BT7" s="37">
        <v>80.709999999999994</v>
      </c>
      <c r="BU7" s="37">
        <v>87.28</v>
      </c>
      <c r="BV7" s="37">
        <v>41.25</v>
      </c>
      <c r="BW7" s="37">
        <v>39.99</v>
      </c>
      <c r="BX7" s="37">
        <v>35.83</v>
      </c>
      <c r="BY7" s="37">
        <v>37.06</v>
      </c>
      <c r="BZ7" s="37">
        <v>41.35</v>
      </c>
      <c r="CA7" s="37">
        <v>41.35</v>
      </c>
      <c r="CB7" s="37">
        <v>191.52</v>
      </c>
      <c r="CC7" s="37">
        <v>267.02999999999997</v>
      </c>
      <c r="CD7" s="37">
        <v>229.85</v>
      </c>
      <c r="CE7" s="37">
        <v>200.29</v>
      </c>
      <c r="CF7" s="37">
        <v>189.14</v>
      </c>
      <c r="CG7" s="37">
        <v>457.42</v>
      </c>
      <c r="CH7" s="37">
        <v>477.5</v>
      </c>
      <c r="CI7" s="37">
        <v>528.37</v>
      </c>
      <c r="CJ7" s="37">
        <v>514.20000000000005</v>
      </c>
      <c r="CK7" s="37">
        <v>456.7</v>
      </c>
      <c r="CL7" s="37">
        <v>456.7</v>
      </c>
      <c r="CM7" s="37">
        <v>62.5</v>
      </c>
      <c r="CN7" s="37">
        <v>58.33</v>
      </c>
      <c r="CO7" s="37">
        <v>58.33</v>
      </c>
      <c r="CP7" s="37">
        <v>62.5</v>
      </c>
      <c r="CQ7" s="37">
        <v>58.33</v>
      </c>
      <c r="CR7" s="37">
        <v>28.6</v>
      </c>
      <c r="CS7" s="37">
        <v>28.81</v>
      </c>
      <c r="CT7" s="37">
        <v>27.46</v>
      </c>
      <c r="CU7" s="37">
        <v>27.55</v>
      </c>
      <c r="CV7" s="37">
        <v>27.26</v>
      </c>
      <c r="CW7" s="37">
        <v>27.26</v>
      </c>
      <c r="CX7" s="37">
        <v>100</v>
      </c>
      <c r="CY7" s="37">
        <v>100</v>
      </c>
      <c r="CZ7" s="37">
        <v>100</v>
      </c>
      <c r="DA7" s="37">
        <v>100</v>
      </c>
      <c r="DB7" s="37">
        <v>100</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00314</cp:lastModifiedBy>
  <dcterms:created xsi:type="dcterms:W3CDTF">2018-12-03T09:35:55Z</dcterms:created>
  <dcterms:modified xsi:type="dcterms:W3CDTF">2019-01-23T03:07:43Z</dcterms:modified>
  <cp:category/>
</cp:coreProperties>
</file>