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ofNoa41PquhgxtME0J7+2VevBUZwe2Ht4YXqKRnP5ApoEeFPJBaYsCErOed0GNPUBTtV9Jrinrbsty0lWXFTg==" workbookSaltValue="ySoAWV4W7Ra7GgMIA4Fis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<sst xmlns="http://schemas.openxmlformats.org/spreadsheetml/2006/main" count="240" uniqueCount="127">
  <si>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</si>
  <si>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</si>
  <si>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</si>
  <si>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</si>
  <si>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</si>
  <si>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</si>
  <si>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</si>
  <si>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</si>
  <si>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</si>
  <si>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</si>
  <si>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</si>
  <si>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</si>
  <si>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</si>
  <si>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</si>
  <si>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</si>
  <si>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</si>
  <si>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</si>
  <si>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</si>
  <si>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</si>
  <si>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</si>
  <si>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</si>
  <si>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</si>
  <si>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</si>
  <si>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</si>
  <si>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</si>
  <si>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</si>
  <si>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</si>
  <si>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</si>
  <si>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</si>
  <si>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</si>
  <si>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</si>
  <si>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</si>
  <si>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</si>
  <si>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</si>
  <si>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</si>
  <si>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</si>
  <si>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</si>
  <si>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</si>
  <si>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</si>
  <si>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</si>
  <si>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</si>
  <si>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</si>
  <si>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</si>
  <si>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</si>
  <si>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</si>
  <si>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</si>
  <si>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</si>
  <si>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</si>
  <si>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</si>
  <si>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</si>
  <si>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</si>
  <si>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</si>
  <si>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</si>
  <si>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</si>
  <si>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</si>
  <si>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</si>
  <si>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</si>
  <si>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</si>
  <si>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</si>
  <si>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</si>
  <si>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</si>
  <si>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</si>
  <si>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</si>
  <si>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</si>
  <si>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</si>
  <si>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</si>
  <si>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</si>
  <si>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</si>
  <si>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</si>
  <si>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</si>
  <si>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</si>
  <si>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</si>
  <si>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</si>
  <si>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</si>
  <si>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</si>
  <si>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</si>
  <si>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</si>
  <si>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</si>
  <si>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</si>
  <si>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</si>
  <si>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</si>
  <si>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</si>
  <si>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</si>
  <si>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</si>
  <si>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</si>
  <si>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</si>
  <si>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</si>
  <si>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</si>
  <si>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</si>
  <si>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</si>
  <si>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</si>
  <si>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</si>
  <si>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</si>
  <si>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</si>
  <si>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</si>
  <si>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</si>
  <si>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</si>
  <si>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</si>
  <si>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</si>
  <si>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</si>
  <si>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</si>
  <si>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</si>
  <si>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</si>
  <si>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</si>
  <si>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</si>
  <si>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</si>
  <si>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</si>
  <si>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</si>
  <si>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</si>
  <si>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</si>
  <si>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</si>
  <si>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</si>
  <si>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</si>
  <si>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</si>
  <si>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</si>
  <si>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</si>
  <si>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</si>
  <si>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</si>
  <si>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</si>
  <si>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</si>
  <si>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</si>
  <si>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</si>
  <si>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</si>
  <si>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</si>
  <si>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昭和初期に布設した、耐用年数を経過した管渠については、平成２年度以降に改築・更新を実施した。今後は耐震や陥没対策が必要である。
処理場施設については、H29年度から長寿命化工事を実施している。計画に基づく適切な補修により、中長期にわたる更新費用の抑制に努めることが重要である。
</t>
    <rPh sb="0" eb="2">
      <t>ショウワ</t>
    </rPh>
    <rPh sb="2" eb="4">
      <t>ショキ</t>
    </rPh>
    <rPh sb="5" eb="7">
      <t>フセツ</t>
    </rPh>
    <rPh sb="10" eb="12">
      <t>タイヨウ</t>
    </rPh>
    <rPh sb="12" eb="14">
      <t>ネンスウ</t>
    </rPh>
    <rPh sb="15" eb="17">
      <t>ケイカ</t>
    </rPh>
    <rPh sb="19" eb="21">
      <t>カンキョ</t>
    </rPh>
    <rPh sb="27" eb="29">
      <t>ヘイセイ</t>
    </rPh>
    <rPh sb="30" eb="31">
      <t>ネン</t>
    </rPh>
    <rPh sb="31" eb="32">
      <t>ド</t>
    </rPh>
    <rPh sb="32" eb="34">
      <t>イコウ</t>
    </rPh>
    <rPh sb="35" eb="37">
      <t>カイチク</t>
    </rPh>
    <rPh sb="38" eb="40">
      <t>コウシン</t>
    </rPh>
    <rPh sb="41" eb="43">
      <t>ジッシ</t>
    </rPh>
    <rPh sb="64" eb="67">
      <t>ショリジョウ</t>
    </rPh>
    <rPh sb="67" eb="69">
      <t>シセツ</t>
    </rPh>
    <rPh sb="78" eb="79">
      <t>ネン</t>
    </rPh>
    <rPh sb="79" eb="80">
      <t>ド</t>
    </rPh>
    <rPh sb="82" eb="83">
      <t>チョウ</t>
    </rPh>
    <rPh sb="83" eb="86">
      <t>ジュミョウカ</t>
    </rPh>
    <rPh sb="86" eb="88">
      <t>コウジ</t>
    </rPh>
    <rPh sb="89" eb="91">
      <t>ジッシ</t>
    </rPh>
    <rPh sb="96" eb="98">
      <t>ケイカク</t>
    </rPh>
    <rPh sb="99" eb="100">
      <t>モト</t>
    </rPh>
    <rPh sb="102" eb="104">
      <t>テキセツ</t>
    </rPh>
    <rPh sb="105" eb="107">
      <t>ホシュウ</t>
    </rPh>
    <rPh sb="111" eb="114">
      <t>チュウチョウキ</t>
    </rPh>
    <rPh sb="118" eb="120">
      <t>コウシン</t>
    </rPh>
    <rPh sb="120" eb="122">
      <t>ヒヨウ</t>
    </rPh>
    <rPh sb="123" eb="125">
      <t>ヨクセイ</t>
    </rPh>
    <rPh sb="126" eb="127">
      <t>ツト</t>
    </rPh>
    <rPh sb="132" eb="134">
      <t>ジュウヨウ</t>
    </rPh>
    <phoneticPr fontId="15"/>
  </si>
  <si>
    <t>⑥汚水処理原価が類似団体平均より安定して低く抑えられており、⑤経費回収率は毎期100％程度を維持できている。汚水処理に必要な経費が使用料収入で概ね賄えており、収益性は安定して高いと言える。なお、①収益的収支比率が減少しているのは一般会計繰入金の減少が要因であり、現時点において収益性に問題はない。
⑦施設利用率が毎期減少傾向にあることは課題であり、今後の人口減少や⑧水洗化率が既に100％であることを鑑みると、より適切な施設規模を検討していく必要がある。
④企業債残高対事業規模比率は減少傾向にあり、かつ類似団体平均よりも低いことから、過度に企業債に依存しておらず財政状態は健全と言える。</t>
    <rPh sb="16" eb="18">
      <t>アンテイ</t>
    </rPh>
    <rPh sb="31" eb="33">
      <t>ケイヒ</t>
    </rPh>
    <rPh sb="33" eb="35">
      <t>カイシュウ</t>
    </rPh>
    <rPh sb="35" eb="36">
      <t>リツ</t>
    </rPh>
    <rPh sb="37" eb="39">
      <t>マイキ</t>
    </rPh>
    <rPh sb="43" eb="45">
      <t>テイド</t>
    </rPh>
    <rPh sb="46" eb="48">
      <t>イジ</t>
    </rPh>
    <rPh sb="54" eb="56">
      <t>オスイ</t>
    </rPh>
    <rPh sb="56" eb="58">
      <t>ショリ</t>
    </rPh>
    <rPh sb="59" eb="61">
      <t>ヒツヨウ</t>
    </rPh>
    <rPh sb="62" eb="64">
      <t>ケイヒ</t>
    </rPh>
    <rPh sb="65" eb="68">
      <t>シヨウリョウ</t>
    </rPh>
    <rPh sb="68" eb="70">
      <t>シュウニュウ</t>
    </rPh>
    <rPh sb="71" eb="72">
      <t>オオム</t>
    </rPh>
    <rPh sb="73" eb="74">
      <t>マカナ</t>
    </rPh>
    <rPh sb="79" eb="82">
      <t>シュウエキセイ</t>
    </rPh>
    <rPh sb="83" eb="85">
      <t>アンテイ</t>
    </rPh>
    <rPh sb="87" eb="88">
      <t>タカ</t>
    </rPh>
    <rPh sb="90" eb="91">
      <t>イ</t>
    </rPh>
    <rPh sb="98" eb="101">
      <t>シュウエキテキ</t>
    </rPh>
    <rPh sb="101" eb="103">
      <t>シュウシ</t>
    </rPh>
    <rPh sb="103" eb="105">
      <t>ヒリツ</t>
    </rPh>
    <rPh sb="106" eb="108">
      <t>ゲンショウ</t>
    </rPh>
    <rPh sb="114" eb="116">
      <t>イッパン</t>
    </rPh>
    <rPh sb="116" eb="118">
      <t>カイケイ</t>
    </rPh>
    <rPh sb="118" eb="120">
      <t>クリイレ</t>
    </rPh>
    <rPh sb="120" eb="121">
      <t>キン</t>
    </rPh>
    <rPh sb="122" eb="124">
      <t>ゲンショウ</t>
    </rPh>
    <rPh sb="131" eb="134">
      <t>ゲンジテン</t>
    </rPh>
    <rPh sb="138" eb="141">
      <t>シュウエキセイ</t>
    </rPh>
    <rPh sb="142" eb="144">
      <t>モンダイ</t>
    </rPh>
    <rPh sb="150" eb="152">
      <t>シセツ</t>
    </rPh>
    <rPh sb="152" eb="155">
      <t>リヨウリツ</t>
    </rPh>
    <rPh sb="156" eb="158">
      <t>マイキ</t>
    </rPh>
    <rPh sb="158" eb="160">
      <t>ゲンショウ</t>
    </rPh>
    <rPh sb="160" eb="162">
      <t>ケイコウ</t>
    </rPh>
    <rPh sb="168" eb="170">
      <t>カダイ</t>
    </rPh>
    <rPh sb="174" eb="176">
      <t>コンゴ</t>
    </rPh>
    <rPh sb="177" eb="179">
      <t>ジンコウ</t>
    </rPh>
    <rPh sb="179" eb="181">
      <t>ゲンショウ</t>
    </rPh>
    <rPh sb="183" eb="186">
      <t>スイセンカ</t>
    </rPh>
    <rPh sb="186" eb="187">
      <t>リツ</t>
    </rPh>
    <rPh sb="188" eb="189">
      <t>スデ</t>
    </rPh>
    <rPh sb="200" eb="201">
      <t>カンガ</t>
    </rPh>
    <rPh sb="207" eb="209">
      <t>テキセツ</t>
    </rPh>
    <rPh sb="210" eb="212">
      <t>シセツ</t>
    </rPh>
    <rPh sb="212" eb="214">
      <t>キボ</t>
    </rPh>
    <rPh sb="215" eb="217">
      <t>ケントウ</t>
    </rPh>
    <rPh sb="221" eb="223">
      <t>ヒツヨウ</t>
    </rPh>
    <rPh sb="229" eb="231">
      <t>キギョウ</t>
    </rPh>
    <rPh sb="231" eb="232">
      <t>サイ</t>
    </rPh>
    <rPh sb="232" eb="234">
      <t>ザンダカ</t>
    </rPh>
    <rPh sb="234" eb="235">
      <t>タイ</t>
    </rPh>
    <rPh sb="235" eb="237">
      <t>ジギョウ</t>
    </rPh>
    <rPh sb="237" eb="239">
      <t>キボ</t>
    </rPh>
    <rPh sb="239" eb="241">
      <t>ヒリツ</t>
    </rPh>
    <rPh sb="242" eb="244">
      <t>ゲンショウ</t>
    </rPh>
    <rPh sb="244" eb="246">
      <t>ケイコウ</t>
    </rPh>
    <rPh sb="252" eb="254">
      <t>ルイジ</t>
    </rPh>
    <rPh sb="254" eb="256">
      <t>ダンタイ</t>
    </rPh>
    <rPh sb="256" eb="258">
      <t>ヘイキン</t>
    </rPh>
    <rPh sb="261" eb="262">
      <t>ヒク</t>
    </rPh>
    <rPh sb="268" eb="270">
      <t>カド</t>
    </rPh>
    <rPh sb="271" eb="273">
      <t>キギョウ</t>
    </rPh>
    <rPh sb="273" eb="274">
      <t>サイ</t>
    </rPh>
    <phoneticPr fontId="4"/>
  </si>
  <si>
    <t>高野町では、公共下水道・特定環境保全公共下水道・農業集落排水・個別排水処理・生活排水処理と下水道事業を展開しており、下水道普及に努めている。この結果、類似団体平均を大きく上回る水洗化率を達成している。
このうち、公共下水道は町中心部である高野山処理区の汚水処理を行っている。
現在の安定した経営を継続していくためには、重要設備の長寿命化により更新費用を抑制するとともに、施設規模の適正化等より一層の経営効率化を図ることが重要である。</t>
    <rPh sb="138" eb="140">
      <t>ゲンザイ</t>
    </rPh>
    <rPh sb="141" eb="143">
      <t>アンテイ</t>
    </rPh>
    <rPh sb="145" eb="147">
      <t>ケイエイ</t>
    </rPh>
    <rPh sb="148" eb="150">
      <t>ケイゾク</t>
    </rPh>
    <rPh sb="185" eb="187">
      <t>シセツ</t>
    </rPh>
    <rPh sb="187" eb="189">
      <t>キボ</t>
    </rPh>
    <rPh sb="190" eb="193">
      <t>テキセイカ</t>
    </rPh>
    <rPh sb="193" eb="194">
      <t>トウ</t>
    </rPh>
    <rPh sb="196" eb="198">
      <t>イッソウ</t>
    </rPh>
    <rPh sb="199" eb="201">
      <t>ケイエイ</t>
    </rPh>
    <rPh sb="201" eb="204">
      <t>コウリツカ</t>
    </rPh>
    <rPh sb="205" eb="206">
      <t>ハカ</t>
    </rPh>
    <rPh sb="210" eb="212">
      <t>ジュウヨウ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</si>
</sst>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B8B-4DEC-AFA3-A5E2FE6C176D}"/>
            </c:ext>
          </c:extLst>
        </c:ser>
        <c:dLbls>
          <c:showLegendKey val="0"/>
          <c:showVal val="0"/>
          <c:showCatName val="0"/>
          <c:showSerName val="0"/>
          <c:showPercent val="0"/>
          <c:showBubbleSize val="0"/>
        </c:dLbls>
        <c:gapWidth val="150"/>
        <c:axId val="45897984"/>
        <c:axId val="4591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0.12</c:v>
                </c:pt>
                <c:pt idx="2">
                  <c:v>0.14000000000000001</c:v>
                </c:pt>
                <c:pt idx="3">
                  <c:v>0.16</c:v>
                </c:pt>
                <c:pt idx="4">
                  <c:v>0.15</c:v>
                </c:pt>
              </c:numCache>
            </c:numRef>
          </c:val>
          <c:smooth val="0"/>
          <c:extLst xmlns:c16r2="http://schemas.microsoft.com/office/drawing/2015/06/chart">
            <c:ext xmlns:c16="http://schemas.microsoft.com/office/drawing/2014/chart" uri="{C3380CC4-5D6E-409C-BE32-E72D297353CC}">
              <c16:uniqueId val="{00000001-5B8B-4DEC-AFA3-A5E2FE6C176D}"/>
            </c:ext>
          </c:extLst>
        </c:ser>
        <c:dLbls>
          <c:showLegendKey val="0"/>
          <c:showVal val="0"/>
          <c:showCatName val="0"/>
          <c:showSerName val="0"/>
          <c:showPercent val="0"/>
          <c:showBubbleSize val="0"/>
        </c:dLbls>
        <c:marker val="1"/>
        <c:smooth val="0"/>
        <c:axId val="45897984"/>
        <c:axId val="45912448"/>
      </c:lineChart>
      <c:dateAx>
        <c:axId val="45897984"/>
        <c:scaling>
          <c:orientation val="minMax"/>
        </c:scaling>
        <c:delete val="1"/>
        <c:axPos val="b"/>
        <c:numFmt formatCode="ge" sourceLinked="1"/>
        <c:majorTickMark val="none"/>
        <c:minorTickMark val="none"/>
        <c:tickLblPos val="none"/>
        <c:crossAx val="45912448"/>
        <c:crosses val="autoZero"/>
        <c:auto val="1"/>
        <c:lblOffset val="100"/>
        <c:baseTimeUnit val="years"/>
      </c:dateAx>
      <c:valAx>
        <c:axId val="459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78</c:v>
                </c:pt>
                <c:pt idx="1">
                  <c:v>62.65</c:v>
                </c:pt>
                <c:pt idx="2">
                  <c:v>64.760000000000005</c:v>
                </c:pt>
                <c:pt idx="3">
                  <c:v>62.8</c:v>
                </c:pt>
                <c:pt idx="4">
                  <c:v>54.43</c:v>
                </c:pt>
              </c:numCache>
            </c:numRef>
          </c:val>
          <c:extLst xmlns:c16r2="http://schemas.microsoft.com/office/drawing/2015/06/chart">
            <c:ext xmlns:c16="http://schemas.microsoft.com/office/drawing/2014/chart" uri="{C3380CC4-5D6E-409C-BE32-E72D297353CC}">
              <c16:uniqueId val="{00000000-7F48-464C-AA6B-DBB72A5C042D}"/>
            </c:ext>
          </c:extLst>
        </c:ser>
        <c:dLbls>
          <c:showLegendKey val="0"/>
          <c:showVal val="0"/>
          <c:showCatName val="0"/>
          <c:showSerName val="0"/>
          <c:showPercent val="0"/>
          <c:showBubbleSize val="0"/>
        </c:dLbls>
        <c:gapWidth val="150"/>
        <c:axId val="84268928"/>
        <c:axId val="8428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53.69</c:v>
                </c:pt>
                <c:pt idx="1">
                  <c:v>62.25</c:v>
                </c:pt>
                <c:pt idx="2">
                  <c:v>58.04</c:v>
                </c:pt>
                <c:pt idx="3">
                  <c:v>55.58</c:v>
                </c:pt>
                <c:pt idx="4">
                  <c:v>54.05</c:v>
                </c:pt>
              </c:numCache>
            </c:numRef>
          </c:val>
          <c:smooth val="0"/>
          <c:extLst xmlns:c16r2="http://schemas.microsoft.com/office/drawing/2015/06/chart">
            <c:ext xmlns:c16="http://schemas.microsoft.com/office/drawing/2014/chart" uri="{C3380CC4-5D6E-409C-BE32-E72D297353CC}">
              <c16:uniqueId val="{00000001-7F48-464C-AA6B-DBB72A5C042D}"/>
            </c:ext>
          </c:extLst>
        </c:ser>
        <c:dLbls>
          <c:showLegendKey val="0"/>
          <c:showVal val="0"/>
          <c:showCatName val="0"/>
          <c:showSerName val="0"/>
          <c:showPercent val="0"/>
          <c:showBubbleSize val="0"/>
        </c:dLbls>
        <c:marker val="1"/>
        <c:smooth val="0"/>
        <c:axId val="84268928"/>
        <c:axId val="84283392"/>
      </c:lineChart>
      <c:dateAx>
        <c:axId val="84268928"/>
        <c:scaling>
          <c:orientation val="minMax"/>
        </c:scaling>
        <c:delete val="1"/>
        <c:axPos val="b"/>
        <c:numFmt formatCode="ge" sourceLinked="1"/>
        <c:majorTickMark val="none"/>
        <c:minorTickMark val="none"/>
        <c:tickLblPos val="none"/>
        <c:crossAx val="84283392"/>
        <c:crosses val="autoZero"/>
        <c:auto val="1"/>
        <c:lblOffset val="100"/>
        <c:baseTimeUnit val="years"/>
      </c:dateAx>
      <c:valAx>
        <c:axId val="8428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45E-4172-8A88-54CC832CFFB9}"/>
            </c:ext>
          </c:extLst>
        </c:ser>
        <c:dLbls>
          <c:showLegendKey val="0"/>
          <c:showVal val="0"/>
          <c:showCatName val="0"/>
          <c:showSerName val="0"/>
          <c:showPercent val="0"/>
          <c:showBubbleSize val="0"/>
        </c:dLbls>
        <c:gapWidth val="150"/>
        <c:axId val="84330752"/>
        <c:axId val="8433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92.98</c:v>
                </c:pt>
                <c:pt idx="2">
                  <c:v>93.94</c:v>
                </c:pt>
                <c:pt idx="3">
                  <c:v>93.1</c:v>
                </c:pt>
                <c:pt idx="4">
                  <c:v>92.88</c:v>
                </c:pt>
              </c:numCache>
            </c:numRef>
          </c:val>
          <c:smooth val="0"/>
          <c:extLst xmlns:c16r2="http://schemas.microsoft.com/office/drawing/2015/06/chart">
            <c:ext xmlns:c16="http://schemas.microsoft.com/office/drawing/2014/chart" uri="{C3380CC4-5D6E-409C-BE32-E72D297353CC}">
              <c16:uniqueId val="{00000001-245E-4172-8A88-54CC832CFFB9}"/>
            </c:ext>
          </c:extLst>
        </c:ser>
        <c:dLbls>
          <c:showLegendKey val="0"/>
          <c:showVal val="0"/>
          <c:showCatName val="0"/>
          <c:showSerName val="0"/>
          <c:showPercent val="0"/>
          <c:showBubbleSize val="0"/>
        </c:dLbls>
        <c:marker val="1"/>
        <c:smooth val="0"/>
        <c:axId val="84330752"/>
        <c:axId val="84332928"/>
      </c:lineChart>
      <c:dateAx>
        <c:axId val="84330752"/>
        <c:scaling>
          <c:orientation val="minMax"/>
        </c:scaling>
        <c:delete val="1"/>
        <c:axPos val="b"/>
        <c:numFmt formatCode="ge" sourceLinked="1"/>
        <c:majorTickMark val="none"/>
        <c:minorTickMark val="none"/>
        <c:tickLblPos val="none"/>
        <c:crossAx val="84332928"/>
        <c:crosses val="autoZero"/>
        <c:auto val="1"/>
        <c:lblOffset val="100"/>
        <c:baseTimeUnit val="years"/>
      </c:dateAx>
      <c:valAx>
        <c:axId val="8433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103.93</c:v>
                </c:pt>
                <c:pt idx="1">
                  <c:v>99.58</c:v>
                </c:pt>
                <c:pt idx="2">
                  <c:v>105.32</c:v>
                </c:pt>
                <c:pt idx="3">
                  <c:v>99.46</c:v>
                </c:pt>
                <c:pt idx="4">
                  <c:v>96.89</c:v>
                </c:pt>
              </c:numCache>
            </c:numRef>
          </c:val>
          <c:extLst xmlns:c16r2="http://schemas.microsoft.com/office/drawing/2015/06/chart">
            <c:ext xmlns:c16="http://schemas.microsoft.com/office/drawing/2014/chart" uri="{C3380CC4-5D6E-409C-BE32-E72D297353CC}">
              <c16:uniqueId val="{00000000-CBF2-4135-888C-3E58A06490AF}"/>
            </c:ext>
          </c:extLst>
        </c:ser>
        <c:dLbls>
          <c:showLegendKey val="0"/>
          <c:showVal val="0"/>
          <c:showCatName val="0"/>
          <c:showSerName val="0"/>
          <c:showPercent val="0"/>
          <c:showBubbleSize val="0"/>
        </c:dLbls>
        <c:gapWidth val="150"/>
        <c:axId val="82382208"/>
        <c:axId val="4607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F2-4135-888C-3E58A06490AF}"/>
            </c:ext>
          </c:extLst>
        </c:ser>
        <c:dLbls>
          <c:showLegendKey val="0"/>
          <c:showVal val="0"/>
          <c:showCatName val="0"/>
          <c:showSerName val="0"/>
          <c:showPercent val="0"/>
          <c:showBubbleSize val="0"/>
        </c:dLbls>
        <c:marker val="1"/>
        <c:smooth val="0"/>
        <c:axId val="82382208"/>
        <c:axId val="46072960"/>
      </c:lineChart>
      <c:dateAx>
        <c:axId val="82382208"/>
        <c:scaling>
          <c:orientation val="minMax"/>
        </c:scaling>
        <c:delete val="1"/>
        <c:axPos val="b"/>
        <c:numFmt formatCode="ge" sourceLinked="1"/>
        <c:majorTickMark val="none"/>
        <c:minorTickMark val="none"/>
        <c:tickLblPos val="none"/>
        <c:crossAx val="46072960"/>
        <c:crosses val="autoZero"/>
        <c:auto val="1"/>
        <c:lblOffset val="100"/>
        <c:baseTimeUnit val="years"/>
      </c:dateAx>
      <c:valAx>
        <c:axId val="460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8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60-44CE-8478-4D09A64F61E3}"/>
            </c:ext>
          </c:extLst>
        </c:ser>
        <c:dLbls>
          <c:showLegendKey val="0"/>
          <c:showVal val="0"/>
          <c:showCatName val="0"/>
          <c:showSerName val="0"/>
          <c:showPercent val="0"/>
          <c:showBubbleSize val="0"/>
        </c:dLbls>
        <c:gapWidth val="150"/>
        <c:axId val="46091264"/>
        <c:axId val="4611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60-44CE-8478-4D09A64F61E3}"/>
            </c:ext>
          </c:extLst>
        </c:ser>
        <c:dLbls>
          <c:showLegendKey val="0"/>
          <c:showVal val="0"/>
          <c:showCatName val="0"/>
          <c:showSerName val="0"/>
          <c:showPercent val="0"/>
          <c:showBubbleSize val="0"/>
        </c:dLbls>
        <c:marker val="1"/>
        <c:smooth val="0"/>
        <c:axId val="46091264"/>
        <c:axId val="46118016"/>
      </c:lineChart>
      <c:dateAx>
        <c:axId val="46091264"/>
        <c:scaling>
          <c:orientation val="minMax"/>
        </c:scaling>
        <c:delete val="1"/>
        <c:axPos val="b"/>
        <c:numFmt formatCode="ge" sourceLinked="1"/>
        <c:majorTickMark val="none"/>
        <c:minorTickMark val="none"/>
        <c:tickLblPos val="none"/>
        <c:crossAx val="46118016"/>
        <c:crosses val="autoZero"/>
        <c:auto val="1"/>
        <c:lblOffset val="100"/>
        <c:baseTimeUnit val="years"/>
      </c:dateAx>
      <c:valAx>
        <c:axId val="4611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F0-4499-AB77-E16D99E85D65}"/>
            </c:ext>
          </c:extLst>
        </c:ser>
        <c:dLbls>
          <c:showLegendKey val="0"/>
          <c:showVal val="0"/>
          <c:showCatName val="0"/>
          <c:showSerName val="0"/>
          <c:showPercent val="0"/>
          <c:showBubbleSize val="0"/>
        </c:dLbls>
        <c:gapWidth val="150"/>
        <c:axId val="82926976"/>
        <c:axId val="8293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F0-4499-AB77-E16D99E85D65}"/>
            </c:ext>
          </c:extLst>
        </c:ser>
        <c:dLbls>
          <c:showLegendKey val="0"/>
          <c:showVal val="0"/>
          <c:showCatName val="0"/>
          <c:showSerName val="0"/>
          <c:showPercent val="0"/>
          <c:showBubbleSize val="0"/>
        </c:dLbls>
        <c:marker val="1"/>
        <c:smooth val="0"/>
        <c:axId val="82926976"/>
        <c:axId val="82933248"/>
      </c:lineChart>
      <c:dateAx>
        <c:axId val="82926976"/>
        <c:scaling>
          <c:orientation val="minMax"/>
        </c:scaling>
        <c:delete val="1"/>
        <c:axPos val="b"/>
        <c:numFmt formatCode="ge" sourceLinked="1"/>
        <c:majorTickMark val="none"/>
        <c:minorTickMark val="none"/>
        <c:tickLblPos val="none"/>
        <c:crossAx val="82933248"/>
        <c:crosses val="autoZero"/>
        <c:auto val="1"/>
        <c:lblOffset val="100"/>
        <c:baseTimeUnit val="years"/>
      </c:dateAx>
      <c:valAx>
        <c:axId val="829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DD-4280-AE0B-80A256C66489}"/>
            </c:ext>
          </c:extLst>
        </c:ser>
        <c:dLbls>
          <c:showLegendKey val="0"/>
          <c:showVal val="0"/>
          <c:showCatName val="0"/>
          <c:showSerName val="0"/>
          <c:showPercent val="0"/>
          <c:showBubbleSize val="0"/>
        </c:dLbls>
        <c:gapWidth val="150"/>
        <c:axId val="82977152"/>
        <c:axId val="8297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DD-4280-AE0B-80A256C66489}"/>
            </c:ext>
          </c:extLst>
        </c:ser>
        <c:dLbls>
          <c:showLegendKey val="0"/>
          <c:showVal val="0"/>
          <c:showCatName val="0"/>
          <c:showSerName val="0"/>
          <c:showPercent val="0"/>
          <c:showBubbleSize val="0"/>
        </c:dLbls>
        <c:marker val="1"/>
        <c:smooth val="0"/>
        <c:axId val="82977152"/>
        <c:axId val="82979072"/>
      </c:lineChart>
      <c:dateAx>
        <c:axId val="82977152"/>
        <c:scaling>
          <c:orientation val="minMax"/>
        </c:scaling>
        <c:delete val="1"/>
        <c:axPos val="b"/>
        <c:numFmt formatCode="ge" sourceLinked="1"/>
        <c:majorTickMark val="none"/>
        <c:minorTickMark val="none"/>
        <c:tickLblPos val="none"/>
        <c:crossAx val="82979072"/>
        <c:crosses val="autoZero"/>
        <c:auto val="1"/>
        <c:lblOffset val="100"/>
        <c:baseTimeUnit val="years"/>
      </c:dateAx>
      <c:valAx>
        <c:axId val="829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93-461F-BE5C-D000ECA38D06}"/>
            </c:ext>
          </c:extLst>
        </c:ser>
        <c:dLbls>
          <c:showLegendKey val="0"/>
          <c:showVal val="0"/>
          <c:showCatName val="0"/>
          <c:showSerName val="0"/>
          <c:showPercent val="0"/>
          <c:showBubbleSize val="0"/>
        </c:dLbls>
        <c:gapWidth val="150"/>
        <c:axId val="83008128"/>
        <c:axId val="8301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93-461F-BE5C-D000ECA38D06}"/>
            </c:ext>
          </c:extLst>
        </c:ser>
        <c:dLbls>
          <c:showLegendKey val="0"/>
          <c:showVal val="0"/>
          <c:showCatName val="0"/>
          <c:showSerName val="0"/>
          <c:showPercent val="0"/>
          <c:showBubbleSize val="0"/>
        </c:dLbls>
        <c:marker val="1"/>
        <c:smooth val="0"/>
        <c:axId val="83008128"/>
        <c:axId val="83014400"/>
      </c:lineChart>
      <c:dateAx>
        <c:axId val="83008128"/>
        <c:scaling>
          <c:orientation val="minMax"/>
        </c:scaling>
        <c:delete val="1"/>
        <c:axPos val="b"/>
        <c:numFmt formatCode="ge" sourceLinked="1"/>
        <c:majorTickMark val="none"/>
        <c:minorTickMark val="none"/>
        <c:tickLblPos val="none"/>
        <c:crossAx val="83014400"/>
        <c:crosses val="autoZero"/>
        <c:auto val="1"/>
        <c:lblOffset val="100"/>
        <c:baseTimeUnit val="years"/>
      </c:dateAx>
      <c:valAx>
        <c:axId val="8301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484.25</c:v>
                </c:pt>
                <c:pt idx="1">
                  <c:v>472.4</c:v>
                </c:pt>
                <c:pt idx="2">
                  <c:v>358.37</c:v>
                </c:pt>
                <c:pt idx="3">
                  <c:v>260.79000000000002</c:v>
                </c:pt>
                <c:pt idx="4">
                  <c:v>233.51</c:v>
                </c:pt>
              </c:numCache>
            </c:numRef>
          </c:val>
          <c:extLst xmlns:c16r2="http://schemas.microsoft.com/office/drawing/2015/06/chart">
            <c:ext xmlns:c16="http://schemas.microsoft.com/office/drawing/2014/chart" uri="{C3380CC4-5D6E-409C-BE32-E72D297353CC}">
              <c16:uniqueId val="{00000000-5FB3-405E-B55C-02A66D2C0864}"/>
            </c:ext>
          </c:extLst>
        </c:ser>
        <c:dLbls>
          <c:showLegendKey val="0"/>
          <c:showVal val="0"/>
          <c:showCatName val="0"/>
          <c:showSerName val="0"/>
          <c:showPercent val="0"/>
          <c:showBubbleSize val="0"/>
        </c:dLbls>
        <c:gapWidth val="150"/>
        <c:axId val="83056128"/>
        <c:axId val="8305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603.13</c:v>
                </c:pt>
                <c:pt idx="1">
                  <c:v>677.82</c:v>
                </c:pt>
                <c:pt idx="2">
                  <c:v>593.23</c:v>
                </c:pt>
                <c:pt idx="3">
                  <c:v>671.97</c:v>
                </c:pt>
                <c:pt idx="4">
                  <c:v>798.84</c:v>
                </c:pt>
              </c:numCache>
            </c:numRef>
          </c:val>
          <c:smooth val="0"/>
          <c:extLst xmlns:c16r2="http://schemas.microsoft.com/office/drawing/2015/06/chart">
            <c:ext xmlns:c16="http://schemas.microsoft.com/office/drawing/2014/chart" uri="{C3380CC4-5D6E-409C-BE32-E72D297353CC}">
              <c16:uniqueId val="{00000001-5FB3-405E-B55C-02A66D2C0864}"/>
            </c:ext>
          </c:extLst>
        </c:ser>
        <c:dLbls>
          <c:showLegendKey val="0"/>
          <c:showVal val="0"/>
          <c:showCatName val="0"/>
          <c:showSerName val="0"/>
          <c:showPercent val="0"/>
          <c:showBubbleSize val="0"/>
        </c:dLbls>
        <c:marker val="1"/>
        <c:smooth val="0"/>
        <c:axId val="83056128"/>
        <c:axId val="83058048"/>
      </c:lineChart>
      <c:dateAx>
        <c:axId val="83056128"/>
        <c:scaling>
          <c:orientation val="minMax"/>
        </c:scaling>
        <c:delete val="1"/>
        <c:axPos val="b"/>
        <c:numFmt formatCode="ge" sourceLinked="1"/>
        <c:majorTickMark val="none"/>
        <c:minorTickMark val="none"/>
        <c:tickLblPos val="none"/>
        <c:crossAx val="83058048"/>
        <c:crosses val="autoZero"/>
        <c:auto val="1"/>
        <c:lblOffset val="100"/>
        <c:baseTimeUnit val="years"/>
      </c:dateAx>
      <c:valAx>
        <c:axId val="8305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5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96.23</c:v>
                </c:pt>
                <c:pt idx="1">
                  <c:v>91.31</c:v>
                </c:pt>
                <c:pt idx="2">
                  <c:v>105.6</c:v>
                </c:pt>
                <c:pt idx="3">
                  <c:v>100</c:v>
                </c:pt>
                <c:pt idx="4">
                  <c:v>105.99</c:v>
                </c:pt>
              </c:numCache>
            </c:numRef>
          </c:val>
          <c:extLst xmlns:c16r2="http://schemas.microsoft.com/office/drawing/2015/06/chart">
            <c:ext xmlns:c16="http://schemas.microsoft.com/office/drawing/2014/chart" uri="{C3380CC4-5D6E-409C-BE32-E72D297353CC}">
              <c16:uniqueId val="{00000000-F243-45B6-BC20-70977186063E}"/>
            </c:ext>
          </c:extLst>
        </c:ser>
        <c:dLbls>
          <c:showLegendKey val="0"/>
          <c:showVal val="0"/>
          <c:showCatName val="0"/>
          <c:showSerName val="0"/>
          <c:showPercent val="0"/>
          <c:showBubbleSize val="0"/>
        </c:dLbls>
        <c:gapWidth val="150"/>
        <c:axId val="83084800"/>
        <c:axId val="8308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81.81</c:v>
                </c:pt>
                <c:pt idx="1">
                  <c:v>78.510000000000005</c:v>
                </c:pt>
                <c:pt idx="2">
                  <c:v>86.48</c:v>
                </c:pt>
                <c:pt idx="3">
                  <c:v>86.34</c:v>
                </c:pt>
                <c:pt idx="4">
                  <c:v>86.85</c:v>
                </c:pt>
              </c:numCache>
            </c:numRef>
          </c:val>
          <c:smooth val="0"/>
          <c:extLst xmlns:c16r2="http://schemas.microsoft.com/office/drawing/2015/06/chart">
            <c:ext xmlns:c16="http://schemas.microsoft.com/office/drawing/2014/chart" uri="{C3380CC4-5D6E-409C-BE32-E72D297353CC}">
              <c16:uniqueId val="{00000001-F243-45B6-BC20-70977186063E}"/>
            </c:ext>
          </c:extLst>
        </c:ser>
        <c:dLbls>
          <c:showLegendKey val="0"/>
          <c:showVal val="0"/>
          <c:showCatName val="0"/>
          <c:showSerName val="0"/>
          <c:showPercent val="0"/>
          <c:showBubbleSize val="0"/>
        </c:dLbls>
        <c:marker val="1"/>
        <c:smooth val="0"/>
        <c:axId val="83084800"/>
        <c:axId val="83086720"/>
      </c:lineChart>
      <c:dateAx>
        <c:axId val="83084800"/>
        <c:scaling>
          <c:orientation val="minMax"/>
        </c:scaling>
        <c:delete val="1"/>
        <c:axPos val="b"/>
        <c:numFmt formatCode="ge" sourceLinked="1"/>
        <c:majorTickMark val="none"/>
        <c:minorTickMark val="none"/>
        <c:tickLblPos val="none"/>
        <c:crossAx val="83086720"/>
        <c:crosses val="autoZero"/>
        <c:auto val="1"/>
        <c:lblOffset val="100"/>
        <c:baseTimeUnit val="years"/>
      </c:dateAx>
      <c:valAx>
        <c:axId val="830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8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142.18</c:v>
                </c:pt>
                <c:pt idx="1">
                  <c:v>156.30000000000001</c:v>
                </c:pt>
                <c:pt idx="2">
                  <c:v>150.01</c:v>
                </c:pt>
                <c:pt idx="3">
                  <c:v>153.1</c:v>
                </c:pt>
                <c:pt idx="4">
                  <c:v>150</c:v>
                </c:pt>
              </c:numCache>
            </c:numRef>
          </c:val>
          <c:extLst xmlns:c16r2="http://schemas.microsoft.com/office/drawing/2015/06/chart">
            <c:ext xmlns:c16="http://schemas.microsoft.com/office/drawing/2014/chart" uri="{C3380CC4-5D6E-409C-BE32-E72D297353CC}">
              <c16:uniqueId val="{00000000-68FE-412A-91E5-1A1B3AFCF322}"/>
            </c:ext>
          </c:extLst>
        </c:ser>
        <c:dLbls>
          <c:showLegendKey val="0"/>
          <c:showVal val="0"/>
          <c:showCatName val="0"/>
          <c:showSerName val="0"/>
          <c:showPercent val="0"/>
          <c:showBubbleSize val="0"/>
        </c:dLbls>
        <c:gapWidth val="150"/>
        <c:axId val="84235776"/>
        <c:axId val="8423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154.86000000000001</c:v>
                </c:pt>
                <c:pt idx="1">
                  <c:v>171.02</c:v>
                </c:pt>
                <c:pt idx="2">
                  <c:v>174.38</c:v>
                </c:pt>
                <c:pt idx="3">
                  <c:v>175.12</c:v>
                </c:pt>
                <c:pt idx="4">
                  <c:v>177.15</c:v>
                </c:pt>
              </c:numCache>
            </c:numRef>
          </c:val>
          <c:smooth val="0"/>
          <c:extLst xmlns:c16r2="http://schemas.microsoft.com/office/drawing/2015/06/chart">
            <c:ext xmlns:c16="http://schemas.microsoft.com/office/drawing/2014/chart" uri="{C3380CC4-5D6E-409C-BE32-E72D297353CC}">
              <c16:uniqueId val="{00000001-68FE-412A-91E5-1A1B3AFCF322}"/>
            </c:ext>
          </c:extLst>
        </c:ser>
        <c:dLbls>
          <c:showLegendKey val="0"/>
          <c:showVal val="0"/>
          <c:showCatName val="0"/>
          <c:showSerName val="0"/>
          <c:showPercent val="0"/>
          <c:showBubbleSize val="0"/>
        </c:dLbls>
        <c:marker val="1"/>
        <c:smooth val="0"/>
        <c:axId val="84235776"/>
        <c:axId val="84237696"/>
      </c:lineChart>
      <c:dateAx>
        <c:axId val="84235776"/>
        <c:scaling>
          <c:orientation val="minMax"/>
        </c:scaling>
        <c:delete val="1"/>
        <c:axPos val="b"/>
        <c:numFmt formatCode="ge" sourceLinked="1"/>
        <c:majorTickMark val="none"/>
        <c:minorTickMark val="none"/>
        <c:tickLblPos val="none"/>
        <c:crossAx val="84237696"/>
        <c:crosses val="autoZero"/>
        <c:auto val="1"/>
        <c:lblOffset val="100"/>
        <c:baseTimeUnit val="years"/>
      </c:dateAx>
      <c:valAx>
        <c:axId val="8423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和歌山県　高野町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Cd1</v>
      </c>
      <c r="X8" s="71"/>
      <c r="Y8" s="71"/>
      <c r="Z8" s="71"/>
      <c r="AA8" s="71"/>
      <c r="AB8" s="71"/>
      <c r="AC8" s="71"/>
      <c r="AD8" s="72" t="str">
        <f>データ!$M$6</f>
        <v>非設置</v>
      </c>
      <c r="AE8" s="72"/>
      <c r="AF8" s="72"/>
      <c r="AG8" s="72"/>
      <c r="AH8" s="72"/>
      <c r="AI8" s="72"/>
      <c r="AJ8" s="72"/>
      <c r="AK8" s="3"/>
      <c r="AL8" s="66">
        <f>データ!S6</f>
        <v>3126</v>
      </c>
      <c r="AM8" s="66"/>
      <c r="AN8" s="66"/>
      <c r="AO8" s="66"/>
      <c r="AP8" s="66"/>
      <c r="AQ8" s="66"/>
      <c r="AR8" s="66"/>
      <c r="AS8" s="66"/>
      <c r="AT8" s="65">
        <f>データ!T6</f>
        <v>137.03</v>
      </c>
      <c r="AU8" s="65"/>
      <c r="AV8" s="65"/>
      <c r="AW8" s="65"/>
      <c r="AX8" s="65"/>
      <c r="AY8" s="65"/>
      <c r="AZ8" s="65"/>
      <c r="BA8" s="65"/>
      <c r="BB8" s="65">
        <f>データ!U6</f>
        <v>22.81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73.63</v>
      </c>
      <c r="Q10" s="65"/>
      <c r="R10" s="65"/>
      <c r="S10" s="65"/>
      <c r="T10" s="65"/>
      <c r="U10" s="65"/>
      <c r="V10" s="65"/>
      <c r="W10" s="65">
        <f>データ!Q6</f>
        <v>63.92</v>
      </c>
      <c r="X10" s="65"/>
      <c r="Y10" s="65"/>
      <c r="Z10" s="65"/>
      <c r="AA10" s="65"/>
      <c r="AB10" s="65"/>
      <c r="AC10" s="65"/>
      <c r="AD10" s="66">
        <f>データ!R6</f>
        <v>2800</v>
      </c>
      <c r="AE10" s="66"/>
      <c r="AF10" s="66"/>
      <c r="AG10" s="66"/>
      <c r="AH10" s="66"/>
      <c r="AI10" s="66"/>
      <c r="AJ10" s="66"/>
      <c r="AK10" s="2"/>
      <c r="AL10" s="66">
        <f>データ!V6</f>
        <v>2284</v>
      </c>
      <c r="AM10" s="66"/>
      <c r="AN10" s="66"/>
      <c r="AO10" s="66"/>
      <c r="AP10" s="66"/>
      <c r="AQ10" s="66"/>
      <c r="AR10" s="66"/>
      <c r="AS10" s="66"/>
      <c r="AT10" s="65">
        <f>データ!W6</f>
        <v>1.43</v>
      </c>
      <c r="AU10" s="65"/>
      <c r="AV10" s="65"/>
      <c r="AW10" s="65"/>
      <c r="AX10" s="65"/>
      <c r="AY10" s="65"/>
      <c r="AZ10" s="65"/>
      <c r="BA10" s="65"/>
      <c r="BB10" s="65">
        <f>データ!X6</f>
        <v>1597.2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ckvgVcnwGdsB08HCitFfVwcxi42pj1xMgF/kVfKOWLEWlaviUSET5GJvDT0DK5cZBlwxoD5/0O9cs6FZsF2LOg==" saltValue="gnnhjN0AHr/GVN6YSvwm+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303445</v>
      </c>
      <c r="D6" s="32">
        <f t="shared" si="3"/>
        <v>47</v>
      </c>
      <c r="E6" s="32">
        <f t="shared" si="3"/>
        <v>17</v>
      </c>
      <c r="F6" s="32">
        <f t="shared" si="3"/>
        <v>1</v>
      </c>
      <c r="G6" s="32">
        <f t="shared" si="3"/>
        <v>0</v>
      </c>
      <c r="H6" s="32" t="str">
        <f t="shared" si="3"/>
        <v>和歌山県　高野町</v>
      </c>
      <c r="I6" s="32" t="str">
        <f t="shared" si="3"/>
        <v>法非適用</v>
      </c>
      <c r="J6" s="32" t="str">
        <f t="shared" si="3"/>
        <v>下水道事業</v>
      </c>
      <c r="K6" s="32" t="str">
        <f t="shared" si="3"/>
        <v>公共下水道</v>
      </c>
      <c r="L6" s="32" t="str">
        <f t="shared" si="3"/>
        <v>Cd1</v>
      </c>
      <c r="M6" s="32" t="str">
        <f t="shared" si="3"/>
        <v>非設置</v>
      </c>
      <c r="N6" s="33" t="str">
        <f t="shared" si="3"/>
        <v>-</v>
      </c>
      <c r="O6" s="33" t="str">
        <f t="shared" si="3"/>
        <v>該当数値なし</v>
      </c>
      <c r="P6" s="33">
        <f t="shared" si="3"/>
        <v>73.63</v>
      </c>
      <c r="Q6" s="33">
        <f t="shared" si="3"/>
        <v>63.92</v>
      </c>
      <c r="R6" s="33">
        <f t="shared" si="3"/>
        <v>2800</v>
      </c>
      <c r="S6" s="33">
        <f t="shared" si="3"/>
        <v>3126</v>
      </c>
      <c r="T6" s="33">
        <f t="shared" si="3"/>
        <v>137.03</v>
      </c>
      <c r="U6" s="33">
        <f t="shared" si="3"/>
        <v>22.81</v>
      </c>
      <c r="V6" s="33">
        <f t="shared" si="3"/>
        <v>2284</v>
      </c>
      <c r="W6" s="33">
        <f t="shared" si="3"/>
        <v>1.43</v>
      </c>
      <c r="X6" s="33">
        <f t="shared" si="3"/>
        <v>1597.2</v>
      </c>
      <c r="Y6" s="34">
        <f>IF(Y7="",NA(),Y7)</f>
        <v>103.93</v>
      </c>
      <c r="Z6" s="34">
        <f t="shared" ref="Z6:AH6" si="4">IF(Z7="",NA(),Z7)</f>
        <v>99.58</v>
      </c>
      <c r="AA6" s="34">
        <f t="shared" si="4"/>
        <v>105.32</v>
      </c>
      <c r="AB6" s="34">
        <f t="shared" si="4"/>
        <v>99.46</v>
      </c>
      <c r="AC6" s="34">
        <f t="shared" si="4"/>
        <v>96.89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484.25</v>
      </c>
      <c r="BG6" s="34">
        <f t="shared" ref="BG6:BO6" si="7">IF(BG7="",NA(),BG7)</f>
        <v>472.4</v>
      </c>
      <c r="BH6" s="34">
        <f t="shared" si="7"/>
        <v>358.37</v>
      </c>
      <c r="BI6" s="34">
        <f t="shared" si="7"/>
        <v>260.79000000000002</v>
      </c>
      <c r="BJ6" s="34">
        <f t="shared" si="7"/>
        <v>233.51</v>
      </c>
      <c r="BK6" s="34">
        <f t="shared" si="7"/>
        <v>603.13</v>
      </c>
      <c r="BL6" s="34">
        <f t="shared" si="7"/>
        <v>677.82</v>
      </c>
      <c r="BM6" s="34">
        <f t="shared" si="7"/>
        <v>593.23</v>
      </c>
      <c r="BN6" s="34">
        <f t="shared" si="7"/>
        <v>671.97</v>
      </c>
      <c r="BO6" s="34">
        <f t="shared" si="7"/>
        <v>798.84</v>
      </c>
      <c r="BP6" s="33" t="str">
        <f>IF(BP7="","",IF(BP7="-","【-】","【"&amp;SUBSTITUTE(TEXT(BP7,"#,##0.00"),"-","△")&amp;"】"))</f>
        <v>【707.33】</v>
      </c>
      <c r="BQ6" s="34">
        <f>IF(BQ7="",NA(),BQ7)</f>
        <v>96.23</v>
      </c>
      <c r="BR6" s="34">
        <f t="shared" ref="BR6:BZ6" si="8">IF(BR7="",NA(),BR7)</f>
        <v>91.31</v>
      </c>
      <c r="BS6" s="34">
        <f t="shared" si="8"/>
        <v>105.6</v>
      </c>
      <c r="BT6" s="34">
        <f t="shared" si="8"/>
        <v>100</v>
      </c>
      <c r="BU6" s="34">
        <f t="shared" si="8"/>
        <v>105.99</v>
      </c>
      <c r="BV6" s="34">
        <f t="shared" si="8"/>
        <v>81.81</v>
      </c>
      <c r="BW6" s="34">
        <f t="shared" si="8"/>
        <v>78.510000000000005</v>
      </c>
      <c r="BX6" s="34">
        <f t="shared" si="8"/>
        <v>86.48</v>
      </c>
      <c r="BY6" s="34">
        <f t="shared" si="8"/>
        <v>86.34</v>
      </c>
      <c r="BZ6" s="34">
        <f t="shared" si="8"/>
        <v>86.85</v>
      </c>
      <c r="CA6" s="33" t="str">
        <f>IF(CA7="","",IF(CA7="-","【-】","【"&amp;SUBSTITUTE(TEXT(CA7,"#,##0.00"),"-","△")&amp;"】"))</f>
        <v>【101.26】</v>
      </c>
      <c r="CB6" s="34">
        <f>IF(CB7="",NA(),CB7)</f>
        <v>142.18</v>
      </c>
      <c r="CC6" s="34">
        <f t="shared" ref="CC6:CK6" si="9">IF(CC7="",NA(),CC7)</f>
        <v>156.30000000000001</v>
      </c>
      <c r="CD6" s="34">
        <f t="shared" si="9"/>
        <v>150.01</v>
      </c>
      <c r="CE6" s="34">
        <f t="shared" si="9"/>
        <v>153.1</v>
      </c>
      <c r="CF6" s="34">
        <f t="shared" si="9"/>
        <v>150</v>
      </c>
      <c r="CG6" s="34">
        <f t="shared" si="9"/>
        <v>154.86000000000001</v>
      </c>
      <c r="CH6" s="34">
        <f t="shared" si="9"/>
        <v>171.02</v>
      </c>
      <c r="CI6" s="34">
        <f t="shared" si="9"/>
        <v>174.38</v>
      </c>
      <c r="CJ6" s="34">
        <f t="shared" si="9"/>
        <v>175.12</v>
      </c>
      <c r="CK6" s="34">
        <f t="shared" si="9"/>
        <v>177.15</v>
      </c>
      <c r="CL6" s="33" t="str">
        <f>IF(CL7="","",IF(CL7="-","【-】","【"&amp;SUBSTITUTE(TEXT(CL7,"#,##0.00"),"-","△")&amp;"】"))</f>
        <v>【136.39】</v>
      </c>
      <c r="CM6" s="34">
        <f>IF(CM7="",NA(),CM7)</f>
        <v>78</v>
      </c>
      <c r="CN6" s="34">
        <f t="shared" ref="CN6:CV6" si="10">IF(CN7="",NA(),CN7)</f>
        <v>62.65</v>
      </c>
      <c r="CO6" s="34">
        <f t="shared" si="10"/>
        <v>64.760000000000005</v>
      </c>
      <c r="CP6" s="34">
        <f t="shared" si="10"/>
        <v>62.8</v>
      </c>
      <c r="CQ6" s="34">
        <f t="shared" si="10"/>
        <v>54.43</v>
      </c>
      <c r="CR6" s="34">
        <f t="shared" si="10"/>
        <v>53.69</v>
      </c>
      <c r="CS6" s="34">
        <f t="shared" si="10"/>
        <v>62.25</v>
      </c>
      <c r="CT6" s="34">
        <f t="shared" si="10"/>
        <v>58.04</v>
      </c>
      <c r="CU6" s="34">
        <f t="shared" si="10"/>
        <v>55.58</v>
      </c>
      <c r="CV6" s="34">
        <f t="shared" si="10"/>
        <v>54.05</v>
      </c>
      <c r="CW6" s="33" t="str">
        <f>IF(CW7="","",IF(CW7="-","【-】","【"&amp;SUBSTITUTE(TEXT(CW7,"#,##0.00"),"-","△")&amp;"】"))</f>
        <v>【60.13】</v>
      </c>
      <c r="CX6" s="34">
        <f>IF(CX7="",NA(),CX7)</f>
        <v>100</v>
      </c>
      <c r="CY6" s="34">
        <f t="shared" ref="CY6:DG6" si="11">IF(CY7="",NA(),CY7)</f>
        <v>100</v>
      </c>
      <c r="CZ6" s="34">
        <f t="shared" si="11"/>
        <v>100</v>
      </c>
      <c r="DA6" s="34">
        <f t="shared" si="11"/>
        <v>100</v>
      </c>
      <c r="DB6" s="34">
        <f t="shared" si="11"/>
        <v>100</v>
      </c>
      <c r="DC6" s="34">
        <f t="shared" si="11"/>
        <v>92.44</v>
      </c>
      <c r="DD6" s="34">
        <f t="shared" si="11"/>
        <v>92.98</v>
      </c>
      <c r="DE6" s="34">
        <f t="shared" si="11"/>
        <v>93.94</v>
      </c>
      <c r="DF6" s="34">
        <f t="shared" si="11"/>
        <v>93.1</v>
      </c>
      <c r="DG6" s="34">
        <f t="shared" si="11"/>
        <v>92.88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0.15</v>
      </c>
      <c r="EK6" s="34">
        <f t="shared" si="14"/>
        <v>0.12</v>
      </c>
      <c r="EL6" s="34">
        <f t="shared" si="14"/>
        <v>0.14000000000000001</v>
      </c>
      <c r="EM6" s="34">
        <f t="shared" si="14"/>
        <v>0.16</v>
      </c>
      <c r="EN6" s="34">
        <f t="shared" si="14"/>
        <v>0.15</v>
      </c>
      <c r="EO6" s="33" t="str">
        <f>IF(EO7="","",IF(EO7="-","【-】","【"&amp;SUBSTITUTE(TEXT(EO7,"#,##0.00"),"-","△")&amp;"】"))</f>
        <v>【0.23】</v>
      </c>
    </row>
    <row r="7" spans="1:145" s="35" customFormat="1">
      <c r="A7" s="27"/>
      <c r="B7" s="36">
        <v>2017</v>
      </c>
      <c r="C7" s="36">
        <v>303445</v>
      </c>
      <c r="D7" s="36">
        <v>47</v>
      </c>
      <c r="E7" s="36">
        <v>17</v>
      </c>
      <c r="F7" s="36">
        <v>1</v>
      </c>
      <c r="G7" s="36">
        <v>0</v>
      </c>
      <c r="H7" s="36" t="s">
        <v>111</v>
      </c>
      <c r="I7" s="36" t="s">
        <v>112</v>
      </c>
      <c r="J7" s="36" t="s">
        <v>113</v>
      </c>
      <c r="K7" s="36" t="s">
        <v>114</v>
      </c>
      <c r="L7" s="36" t="s">
        <v>115</v>
      </c>
      <c r="M7" s="36" t="s">
        <v>116</v>
      </c>
      <c r="N7" s="37" t="s">
        <v>117</v>
      </c>
      <c r="O7" s="37" t="s">
        <v>118</v>
      </c>
      <c r="P7" s="37">
        <v>73.63</v>
      </c>
      <c r="Q7" s="37">
        <v>63.92</v>
      </c>
      <c r="R7" s="37">
        <v>2800</v>
      </c>
      <c r="S7" s="37">
        <v>3126</v>
      </c>
      <c r="T7" s="37">
        <v>137.03</v>
      </c>
      <c r="U7" s="37">
        <v>22.81</v>
      </c>
      <c r="V7" s="37">
        <v>2284</v>
      </c>
      <c r="W7" s="37">
        <v>1.43</v>
      </c>
      <c r="X7" s="37">
        <v>1597.2</v>
      </c>
      <c r="Y7" s="37">
        <v>103.93</v>
      </c>
      <c r="Z7" s="37">
        <v>99.58</v>
      </c>
      <c r="AA7" s="37">
        <v>105.32</v>
      </c>
      <c r="AB7" s="37">
        <v>99.46</v>
      </c>
      <c r="AC7" s="37">
        <v>96.89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484.25</v>
      </c>
      <c r="BG7" s="37">
        <v>472.4</v>
      </c>
      <c r="BH7" s="37">
        <v>358.37</v>
      </c>
      <c r="BI7" s="37">
        <v>260.79000000000002</v>
      </c>
      <c r="BJ7" s="37">
        <v>233.51</v>
      </c>
      <c r="BK7" s="37">
        <v>603.13</v>
      </c>
      <c r="BL7" s="37">
        <v>677.82</v>
      </c>
      <c r="BM7" s="37">
        <v>593.23</v>
      </c>
      <c r="BN7" s="37">
        <v>671.97</v>
      </c>
      <c r="BO7" s="37">
        <v>798.84</v>
      </c>
      <c r="BP7" s="37">
        <v>707.33</v>
      </c>
      <c r="BQ7" s="37">
        <v>96.23</v>
      </c>
      <c r="BR7" s="37">
        <v>91.31</v>
      </c>
      <c r="BS7" s="37">
        <v>105.6</v>
      </c>
      <c r="BT7" s="37">
        <v>100</v>
      </c>
      <c r="BU7" s="37">
        <v>105.99</v>
      </c>
      <c r="BV7" s="37">
        <v>81.81</v>
      </c>
      <c r="BW7" s="37">
        <v>78.510000000000005</v>
      </c>
      <c r="BX7" s="37">
        <v>86.48</v>
      </c>
      <c r="BY7" s="37">
        <v>86.34</v>
      </c>
      <c r="BZ7" s="37">
        <v>86.85</v>
      </c>
      <c r="CA7" s="37">
        <v>101.26</v>
      </c>
      <c r="CB7" s="37">
        <v>142.18</v>
      </c>
      <c r="CC7" s="37">
        <v>156.30000000000001</v>
      </c>
      <c r="CD7" s="37">
        <v>150.01</v>
      </c>
      <c r="CE7" s="37">
        <v>153.1</v>
      </c>
      <c r="CF7" s="37">
        <v>150</v>
      </c>
      <c r="CG7" s="37">
        <v>154.86000000000001</v>
      </c>
      <c r="CH7" s="37">
        <v>171.02</v>
      </c>
      <c r="CI7" s="37">
        <v>174.38</v>
      </c>
      <c r="CJ7" s="37">
        <v>175.12</v>
      </c>
      <c r="CK7" s="37">
        <v>177.15</v>
      </c>
      <c r="CL7" s="37">
        <v>136.38999999999999</v>
      </c>
      <c r="CM7" s="37">
        <v>78</v>
      </c>
      <c r="CN7" s="37">
        <v>62.65</v>
      </c>
      <c r="CO7" s="37">
        <v>64.760000000000005</v>
      </c>
      <c r="CP7" s="37">
        <v>62.8</v>
      </c>
      <c r="CQ7" s="37">
        <v>54.43</v>
      </c>
      <c r="CR7" s="37">
        <v>53.69</v>
      </c>
      <c r="CS7" s="37">
        <v>62.25</v>
      </c>
      <c r="CT7" s="37">
        <v>58.04</v>
      </c>
      <c r="CU7" s="37">
        <v>55.58</v>
      </c>
      <c r="CV7" s="37">
        <v>54.05</v>
      </c>
      <c r="CW7" s="37">
        <v>60.13</v>
      </c>
      <c r="CX7" s="37">
        <v>100</v>
      </c>
      <c r="CY7" s="37">
        <v>100</v>
      </c>
      <c r="CZ7" s="37">
        <v>100</v>
      </c>
      <c r="DA7" s="37">
        <v>100</v>
      </c>
      <c r="DB7" s="37">
        <v>100</v>
      </c>
      <c r="DC7" s="37">
        <v>92.44</v>
      </c>
      <c r="DD7" s="37">
        <v>92.98</v>
      </c>
      <c r="DE7" s="37">
        <v>93.94</v>
      </c>
      <c r="DF7" s="37">
        <v>93.1</v>
      </c>
      <c r="DG7" s="37">
        <v>92.88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0.15</v>
      </c>
      <c r="EK7" s="37">
        <v>0.12</v>
      </c>
      <c r="EL7" s="37">
        <v>0.14000000000000001</v>
      </c>
      <c r="EM7" s="37">
        <v>0.16</v>
      </c>
      <c r="EN7" s="37">
        <v>0.15</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2019-01-22T10:22:37Z</cp:lastPrinted>
  <dcterms:created xsi:type="dcterms:W3CDTF">2018-12-03T09:06:32Z</dcterms:created>
  <dcterms:modified xsi:type="dcterms:W3CDTF">2019-02-07T05:59:27Z</dcterms:modified>
  <cp:category/>
</cp:coreProperties>
</file>