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lg1\fs\下水道課\03.業務計画係\業務計画係\◎◎総務◎◎\02○決算統計\公営企業分析表について\平成29年度分経営比較分析\"/>
    </mc:Choice>
  </mc:AlternateContent>
  <workbookProtection workbookAlgorithmName="SHA-512" workbookHashValue="D9Oh87JfR7dNr2HRHyiEFxCGASnVnJLtisLfMh5n4DBWtZjibLIOHfvpdEuJITBK9MtUhxhCeh15t0OcjY5kHw==" workbookSaltValue="dxLDG8/8zG/q5gfLu0gPk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<sst xmlns="http://schemas.openxmlformats.org/spreadsheetml/2006/main" count="240" uniqueCount="126">
  <si>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</si>
  <si>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</si>
  <si>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</si>
  <si>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</si>
  <si>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</si>
  <si>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</si>
  <si>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</si>
  <si>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</si>
  <si>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</si>
  <si>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</si>
  <si>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</si>
  <si>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</si>
  <si>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</si>
  <si>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</si>
  <si>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</si>
  <si>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</si>
  <si>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</si>
  <si>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</si>
  <si>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</si>
  <si>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</si>
  <si>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</si>
  <si>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</si>
  <si>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</si>
  <si>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</si>
  <si>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</si>
  <si>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</si>
  <si>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</si>
  <si>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</si>
  <si>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</si>
  <si>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</si>
  <si>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</si>
  <si>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</si>
  <si>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</si>
  <si>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</si>
  <si>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</si>
  <si>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</si>
  <si>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</si>
  <si>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</si>
  <si>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</si>
  <si>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</si>
  <si>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</si>
  <si>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</si>
  <si>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</si>
  <si>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</si>
  <si>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</si>
  <si>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</si>
  <si>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</si>
  <si>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</si>
  <si>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</si>
  <si>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</si>
  <si>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</si>
  <si>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</si>
  <si>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</si>
  <si>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</si>
  <si>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</si>
  <si>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</si>
  <si>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</si>
  <si>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</si>
  <si>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</si>
  <si>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</si>
  <si>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</si>
  <si>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</si>
  <si>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</si>
  <si>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</si>
  <si>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</si>
  <si>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</si>
  <si>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</si>
  <si>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</si>
  <si>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</si>
  <si>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</si>
  <si>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</si>
  <si>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</si>
  <si>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</si>
  <si>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</si>
  <si>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</si>
  <si>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</si>
  <si>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</si>
  <si>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</si>
  <si>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</si>
  <si>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</si>
  <si>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</si>
  <si>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</si>
  <si>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</si>
  <si>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</si>
  <si>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</si>
  <si>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</si>
  <si>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</si>
  <si>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</si>
  <si>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</si>
  <si>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</si>
  <si>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</si>
  <si>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</si>
  <si>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</si>
  <si>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</si>
  <si>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</si>
  <si>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</si>
  <si>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</si>
  <si>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</si>
  <si>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</si>
  <si>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</si>
  <si>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</si>
  <si>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</si>
  <si>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</si>
  <si>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</si>
  <si>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</si>
  <si>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</si>
  <si>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</si>
  <si>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</si>
  <si>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</si>
  <si>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</si>
  <si>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橋本市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</si>
  <si>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</si>
  <si>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</si>
  <si>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</si>
  <si>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</si>
  <si>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</si>
  <si>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</si>
  <si>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</si>
  <si>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</si>
  <si>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</si>
  <si>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</si>
  <si>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</si>
  <si>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</si>
  <si>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本市農業集落排水事業は、⑤経費回収率に見られるように、汚水処理に要する経費を使用料で賄うことができていない状況であり、この差を一般会計繰入で補填している状況です。
　本事業が位置する地域は高齢化が進む地域であり、新規接続世帯はほとんどありません。ポンプ施設を始め、管理施設は多数あり、これらの施設の老朽化に伴う修繕費の負担は大きくなっています。
　⑦施設利用率に見られるように、本事業の施設利用率はほぼ横ばいの状況であるものの、人口減少に伴い、今後減少するものと予想されることから、今後は有収水量の確保及び施設の適正化が必要となります。
　⑧水洗化率に見られるように、本事業区域における水洗化率は高い水準にあります。しかし、人口減少に伴い、今後減少する見通しとなっています。</t>
    <rPh sb="1" eb="2">
      <t>ホン</t>
    </rPh>
    <rPh sb="2" eb="3">
      <t>シ</t>
    </rPh>
    <rPh sb="3" eb="5">
      <t>ノウギョウ</t>
    </rPh>
    <rPh sb="5" eb="7">
      <t>シュウラク</t>
    </rPh>
    <rPh sb="7" eb="9">
      <t>ハイスイ</t>
    </rPh>
    <rPh sb="9" eb="11">
      <t>ジギョウ</t>
    </rPh>
    <rPh sb="14" eb="16">
      <t>ケイヒ</t>
    </rPh>
    <rPh sb="16" eb="19">
      <t>カイシュウリツ</t>
    </rPh>
    <rPh sb="85" eb="86">
      <t>ホン</t>
    </rPh>
    <rPh sb="86" eb="88">
      <t>ジギョウ</t>
    </rPh>
    <rPh sb="89" eb="91">
      <t>イチ</t>
    </rPh>
    <rPh sb="93" eb="95">
      <t>チイキ</t>
    </rPh>
    <rPh sb="96" eb="99">
      <t>コウレイカ</t>
    </rPh>
    <rPh sb="100" eb="101">
      <t>スス</t>
    </rPh>
    <rPh sb="102" eb="104">
      <t>チイキ</t>
    </rPh>
    <rPh sb="108" eb="110">
      <t>シンキ</t>
    </rPh>
    <rPh sb="110" eb="112">
      <t>セツゾク</t>
    </rPh>
    <rPh sb="112" eb="114">
      <t>セタイ</t>
    </rPh>
    <rPh sb="128" eb="130">
      <t>シセツ</t>
    </rPh>
    <rPh sb="131" eb="132">
      <t>ハジ</t>
    </rPh>
    <rPh sb="134" eb="136">
      <t>カンリ</t>
    </rPh>
    <rPh sb="136" eb="138">
      <t>シセツ</t>
    </rPh>
    <rPh sb="139" eb="141">
      <t>タスウ</t>
    </rPh>
    <rPh sb="148" eb="150">
      <t>シセツ</t>
    </rPh>
    <rPh sb="151" eb="154">
      <t>ロウキュウカ</t>
    </rPh>
    <rPh sb="155" eb="156">
      <t>トモナ</t>
    </rPh>
    <rPh sb="157" eb="159">
      <t>シュウゼン</t>
    </rPh>
    <rPh sb="159" eb="160">
      <t>ヒ</t>
    </rPh>
    <rPh sb="161" eb="163">
      <t>フタン</t>
    </rPh>
    <rPh sb="164" eb="165">
      <t>オオ</t>
    </rPh>
    <rPh sb="178" eb="180">
      <t>シセツ</t>
    </rPh>
    <rPh sb="180" eb="183">
      <t>リヨウリツ</t>
    </rPh>
    <rPh sb="184" eb="185">
      <t>ミ</t>
    </rPh>
    <rPh sb="192" eb="193">
      <t>ホン</t>
    </rPh>
    <rPh sb="193" eb="195">
      <t>ジギョウ</t>
    </rPh>
    <rPh sb="196" eb="198">
      <t>シセツ</t>
    </rPh>
    <rPh sb="198" eb="201">
      <t>リヨウリツ</t>
    </rPh>
    <rPh sb="204" eb="205">
      <t>ヨコ</t>
    </rPh>
    <rPh sb="208" eb="210">
      <t>ジョウキョウ</t>
    </rPh>
    <rPh sb="217" eb="219">
      <t>ジンコウ</t>
    </rPh>
    <rPh sb="219" eb="221">
      <t>ゲンショウ</t>
    </rPh>
    <rPh sb="222" eb="223">
      <t>トモナ</t>
    </rPh>
    <rPh sb="225" eb="227">
      <t>コンゴ</t>
    </rPh>
    <rPh sb="227" eb="229">
      <t>ゲンショウ</t>
    </rPh>
    <rPh sb="234" eb="236">
      <t>ヨソウ</t>
    </rPh>
    <rPh sb="244" eb="246">
      <t>コンゴ</t>
    </rPh>
    <rPh sb="247" eb="248">
      <t>ユウ</t>
    </rPh>
    <rPh sb="248" eb="249">
      <t>シュウ</t>
    </rPh>
    <rPh sb="249" eb="251">
      <t>スイリョウ</t>
    </rPh>
    <rPh sb="252" eb="254">
      <t>カクホ</t>
    </rPh>
    <rPh sb="254" eb="255">
      <t>オヨ</t>
    </rPh>
    <rPh sb="256" eb="258">
      <t>シセツ</t>
    </rPh>
    <rPh sb="259" eb="262">
      <t>テキセイカ</t>
    </rPh>
    <rPh sb="263" eb="265">
      <t>ヒツヨウ</t>
    </rPh>
    <rPh sb="275" eb="278">
      <t>スイセンカ</t>
    </rPh>
    <rPh sb="278" eb="279">
      <t>リツ</t>
    </rPh>
    <rPh sb="280" eb="281">
      <t>ミ</t>
    </rPh>
    <rPh sb="288" eb="289">
      <t>ホン</t>
    </rPh>
    <rPh sb="289" eb="291">
      <t>ジギョウ</t>
    </rPh>
    <rPh sb="291" eb="293">
      <t>クイキ</t>
    </rPh>
    <rPh sb="297" eb="300">
      <t>スイセンカ</t>
    </rPh>
    <rPh sb="300" eb="301">
      <t>リツ</t>
    </rPh>
    <rPh sb="302" eb="303">
      <t>タカ</t>
    </rPh>
    <rPh sb="304" eb="306">
      <t>スイジュン</t>
    </rPh>
    <rPh sb="316" eb="318">
      <t>ジンコウ</t>
    </rPh>
    <rPh sb="318" eb="320">
      <t>ゲンショウ</t>
    </rPh>
    <rPh sb="321" eb="322">
      <t>トモナ</t>
    </rPh>
    <rPh sb="324" eb="326">
      <t>コンゴ</t>
    </rPh>
    <rPh sb="326" eb="328">
      <t>ゲンショウ</t>
    </rPh>
    <rPh sb="330" eb="332">
      <t>ミトオ</t>
    </rPh>
    <phoneticPr fontId="4"/>
  </si>
  <si>
    <t>　本事業は、平成６年度に事業着手し、平成10年度から一部地域の供用を開始、平成15年度に全区域の供用を開始しました。管渠や処理場は比較的新しく不具合も生じていませんが、ポンプ施設や処理場内の機械器具のように耐用年数の短いものは徐々に不具合も増加し、その都度修繕を行なっている状況です。
　今後は、処理場の統廃合やダウンサイジングを検討するとともに、計画的な維持管理を行うことで、老朽化の対応を行う予定です。</t>
    <rPh sb="1" eb="2">
      <t>ホン</t>
    </rPh>
    <rPh sb="2" eb="4">
      <t>ジギョウ</t>
    </rPh>
    <rPh sb="6" eb="8">
      <t>ヘイセイ</t>
    </rPh>
    <rPh sb="9" eb="10">
      <t>ネン</t>
    </rPh>
    <rPh sb="10" eb="11">
      <t>ド</t>
    </rPh>
    <rPh sb="12" eb="14">
      <t>ジギョウ</t>
    </rPh>
    <rPh sb="14" eb="16">
      <t>チャクシュ</t>
    </rPh>
    <rPh sb="18" eb="20">
      <t>ヘイセイ</t>
    </rPh>
    <rPh sb="22" eb="24">
      <t>ネンド</t>
    </rPh>
    <rPh sb="26" eb="28">
      <t>イチブ</t>
    </rPh>
    <rPh sb="28" eb="30">
      <t>チイキ</t>
    </rPh>
    <rPh sb="31" eb="33">
      <t>キョウヨウ</t>
    </rPh>
    <rPh sb="34" eb="36">
      <t>カイシ</t>
    </rPh>
    <rPh sb="37" eb="39">
      <t>ヘイセイ</t>
    </rPh>
    <rPh sb="41" eb="43">
      <t>ネンド</t>
    </rPh>
    <rPh sb="44" eb="45">
      <t>ゼン</t>
    </rPh>
    <rPh sb="45" eb="47">
      <t>クイキ</t>
    </rPh>
    <rPh sb="48" eb="50">
      <t>キョウヨウ</t>
    </rPh>
    <rPh sb="51" eb="53">
      <t>カイシ</t>
    </rPh>
    <rPh sb="58" eb="59">
      <t>カン</t>
    </rPh>
    <rPh sb="59" eb="60">
      <t>キョ</t>
    </rPh>
    <rPh sb="61" eb="64">
      <t>ショリジョウ</t>
    </rPh>
    <rPh sb="65" eb="68">
      <t>ヒカクテキ</t>
    </rPh>
    <rPh sb="68" eb="69">
      <t>アタラ</t>
    </rPh>
    <rPh sb="71" eb="74">
      <t>フグアイ</t>
    </rPh>
    <rPh sb="75" eb="76">
      <t>ショウ</t>
    </rPh>
    <rPh sb="87" eb="89">
      <t>シセツ</t>
    </rPh>
    <rPh sb="90" eb="92">
      <t>ショリ</t>
    </rPh>
    <rPh sb="92" eb="94">
      <t>ジョウナイ</t>
    </rPh>
    <rPh sb="95" eb="97">
      <t>キカイ</t>
    </rPh>
    <rPh sb="97" eb="99">
      <t>キグ</t>
    </rPh>
    <rPh sb="103" eb="105">
      <t>タイヨウ</t>
    </rPh>
    <rPh sb="105" eb="107">
      <t>ネンスウ</t>
    </rPh>
    <rPh sb="108" eb="109">
      <t>ミジカ</t>
    </rPh>
    <rPh sb="113" eb="115">
      <t>ジョジョ</t>
    </rPh>
    <rPh sb="116" eb="119">
      <t>フグアイ</t>
    </rPh>
    <rPh sb="120" eb="122">
      <t>ゾウカ</t>
    </rPh>
    <rPh sb="126" eb="128">
      <t>ツド</t>
    </rPh>
    <rPh sb="128" eb="130">
      <t>シュウゼン</t>
    </rPh>
    <rPh sb="131" eb="132">
      <t>オコ</t>
    </rPh>
    <rPh sb="137" eb="139">
      <t>ジョウキョウ</t>
    </rPh>
    <rPh sb="144" eb="146">
      <t>コンゴ</t>
    </rPh>
    <rPh sb="148" eb="151">
      <t>ショリジョウ</t>
    </rPh>
    <rPh sb="152" eb="155">
      <t>トウハイゴウ</t>
    </rPh>
    <rPh sb="165" eb="167">
      <t>ケントウ</t>
    </rPh>
    <rPh sb="174" eb="176">
      <t>ケイカク</t>
    </rPh>
    <rPh sb="176" eb="177">
      <t>テキ</t>
    </rPh>
    <rPh sb="183" eb="184">
      <t>オコ</t>
    </rPh>
    <rPh sb="189" eb="192">
      <t>ロウキュウカ</t>
    </rPh>
    <rPh sb="193" eb="195">
      <t>タイオウ</t>
    </rPh>
    <rPh sb="196" eb="197">
      <t>オコナ</t>
    </rPh>
    <rPh sb="198" eb="200">
      <t>ヨテイ</t>
    </rPh>
    <phoneticPr fontId="4"/>
  </si>
  <si>
    <t>　少子高齢化や人口減少による使用料収入の減少や、施設の老朽化による維持管理費の高騰が懸念されます。
　今後は、計画的な維持管理を行い、経費削減しながら老朽化への対策を行うとともに、事業の共同化・広域化を視野に入れ事業の適正化を図っていかなければなりません。</t>
    <rPh sb="1" eb="3">
      <t>ショウシ</t>
    </rPh>
    <rPh sb="3" eb="6">
      <t>コウレイカ</t>
    </rPh>
    <rPh sb="7" eb="9">
      <t>ジンコウ</t>
    </rPh>
    <rPh sb="9" eb="11">
      <t>ゲンショウ</t>
    </rPh>
    <rPh sb="14" eb="16">
      <t>シヨウ</t>
    </rPh>
    <rPh sb="16" eb="17">
      <t>リョウ</t>
    </rPh>
    <rPh sb="17" eb="19">
      <t>シュウニュウ</t>
    </rPh>
    <rPh sb="20" eb="22">
      <t>ゲンショウ</t>
    </rPh>
    <rPh sb="24" eb="26">
      <t>シセツ</t>
    </rPh>
    <rPh sb="27" eb="30">
      <t>ロウキュウカ</t>
    </rPh>
    <rPh sb="33" eb="35">
      <t>イジ</t>
    </rPh>
    <rPh sb="35" eb="38">
      <t>カンリヒ</t>
    </rPh>
    <rPh sb="39" eb="41">
      <t>コウトウ</t>
    </rPh>
    <rPh sb="42" eb="44">
      <t>ケネン</t>
    </rPh>
    <rPh sb="51" eb="53">
      <t>コンゴ</t>
    </rPh>
    <rPh sb="55" eb="57">
      <t>ケイカク</t>
    </rPh>
    <rPh sb="57" eb="58">
      <t>テキ</t>
    </rPh>
    <rPh sb="59" eb="61">
      <t>イジ</t>
    </rPh>
    <rPh sb="61" eb="63">
      <t>カンリ</t>
    </rPh>
    <rPh sb="64" eb="65">
      <t>オコナ</t>
    </rPh>
    <rPh sb="67" eb="69">
      <t>ケイヒ</t>
    </rPh>
    <rPh sb="69" eb="71">
      <t>サクゲン</t>
    </rPh>
    <rPh sb="75" eb="78">
      <t>ロウキュウカ</t>
    </rPh>
    <rPh sb="80" eb="82">
      <t>タイサク</t>
    </rPh>
    <rPh sb="83" eb="84">
      <t>オコナ</t>
    </rPh>
    <rPh sb="90" eb="92">
      <t>ジギョウ</t>
    </rPh>
    <rPh sb="93" eb="96">
      <t>キョウドウカ</t>
    </rPh>
    <rPh sb="97" eb="100">
      <t>コウイキカ</t>
    </rPh>
    <rPh sb="101" eb="103">
      <t>シヤ</t>
    </rPh>
    <rPh sb="104" eb="105">
      <t>イ</t>
    </rPh>
    <rPh sb="106" eb="108">
      <t>ジギョウ</t>
    </rPh>
    <rPh sb="109" eb="112">
      <t>テキセイカ</t>
    </rPh>
    <rPh sb="113" eb="114">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</si>
</sst>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A2B-4263-92B0-4B1DA83B522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c:ext xmlns:c16="http://schemas.microsoft.com/office/drawing/2014/chart" uri="{C3380CC4-5D6E-409C-BE32-E72D297353CC}">
              <c16:uniqueId val="{00000001-9A2B-4263-92B0-4B1DA83B522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55.33</c:v>
                </c:pt>
                <c:pt idx="1">
                  <c:v>54.87</c:v>
                </c:pt>
                <c:pt idx="2">
                  <c:v>53.48</c:v>
                </c:pt>
                <c:pt idx="3">
                  <c:v>54.87</c:v>
                </c:pt>
                <c:pt idx="4">
                  <c:v>56.11</c:v>
                </c:pt>
              </c:numCache>
            </c:numRef>
          </c:val>
          <c:extLst>
            <c:ext xmlns:c16="http://schemas.microsoft.com/office/drawing/2014/chart" uri="{C3380CC4-5D6E-409C-BE32-E72D297353CC}">
              <c16:uniqueId val="{00000000-DA4D-4C2F-B841-B5CA0CE5E27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c:ext xmlns:c16="http://schemas.microsoft.com/office/drawing/2014/chart" uri="{C3380CC4-5D6E-409C-BE32-E72D297353CC}">
              <c16:uniqueId val="{00000001-DA4D-4C2F-B841-B5CA0CE5E27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95.53</c:v>
                </c:pt>
                <c:pt idx="1">
                  <c:v>95.51</c:v>
                </c:pt>
                <c:pt idx="2">
                  <c:v>95.42</c:v>
                </c:pt>
                <c:pt idx="3">
                  <c:v>96.1</c:v>
                </c:pt>
                <c:pt idx="4">
                  <c:v>95.77</c:v>
                </c:pt>
              </c:numCache>
            </c:numRef>
          </c:val>
          <c:extLst>
            <c:ext xmlns:c16="http://schemas.microsoft.com/office/drawing/2014/chart" uri="{C3380CC4-5D6E-409C-BE32-E72D297353CC}">
              <c16:uniqueId val="{00000000-C496-4707-976C-3E5A0BE0B27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c:ext xmlns:c16="http://schemas.microsoft.com/office/drawing/2014/chart" uri="{C3380CC4-5D6E-409C-BE32-E72D297353CC}">
              <c16:uniqueId val="{00000001-C496-4707-976C-3E5A0BE0B27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55.19</c:v>
                </c:pt>
                <c:pt idx="1">
                  <c:v>61.02</c:v>
                </c:pt>
                <c:pt idx="2">
                  <c:v>83</c:v>
                </c:pt>
                <c:pt idx="3">
                  <c:v>76.209999999999994</c:v>
                </c:pt>
                <c:pt idx="4">
                  <c:v>97.86</c:v>
                </c:pt>
              </c:numCache>
            </c:numRef>
          </c:val>
          <c:extLst>
            <c:ext xmlns:c16="http://schemas.microsoft.com/office/drawing/2014/chart" uri="{C3380CC4-5D6E-409C-BE32-E72D297353CC}">
              <c16:uniqueId val="{00000000-869C-4F31-9CF7-04E16F4554F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69C-4F31-9CF7-04E16F4554F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906-45C8-8DF4-09D47559AD7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906-45C8-8DF4-09D47559AD7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715-471B-A1ED-66067A8CF8B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15-471B-A1ED-66067A8CF8B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8A0-4B83-A7EB-C42DFC96343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A0-4B83-A7EB-C42DFC96343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B5F-4C59-849C-817947316D4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5F-4C59-849C-817947316D4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2054.0300000000002</c:v>
                </c:pt>
                <c:pt idx="1">
                  <c:v>1794.38</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103-4A38-8E09-3BC164D0301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c:ext xmlns:c16="http://schemas.microsoft.com/office/drawing/2014/chart" uri="{C3380CC4-5D6E-409C-BE32-E72D297353CC}">
              <c16:uniqueId val="{00000001-6103-4A38-8E09-3BC164D0301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36.61</c:v>
                </c:pt>
                <c:pt idx="1">
                  <c:v>32.130000000000003</c:v>
                </c:pt>
                <c:pt idx="2">
                  <c:v>31.61</c:v>
                </c:pt>
                <c:pt idx="3">
                  <c:v>33.06</c:v>
                </c:pt>
                <c:pt idx="4">
                  <c:v>38.61</c:v>
                </c:pt>
              </c:numCache>
            </c:numRef>
          </c:val>
          <c:extLst>
            <c:ext xmlns:c16="http://schemas.microsoft.com/office/drawing/2014/chart" uri="{C3380CC4-5D6E-409C-BE32-E72D297353CC}">
              <c16:uniqueId val="{00000000-A8D6-4607-842E-BC86CE54757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c:ext xmlns:c16="http://schemas.microsoft.com/office/drawing/2014/chart" uri="{C3380CC4-5D6E-409C-BE32-E72D297353CC}">
              <c16:uniqueId val="{00000001-A8D6-4607-842E-BC86CE54757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514.29</c:v>
                </c:pt>
                <c:pt idx="1">
                  <c:v>599.28</c:v>
                </c:pt>
                <c:pt idx="2">
                  <c:v>600.03</c:v>
                </c:pt>
                <c:pt idx="3">
                  <c:v>583.20000000000005</c:v>
                </c:pt>
                <c:pt idx="4">
                  <c:v>496.76</c:v>
                </c:pt>
              </c:numCache>
            </c:numRef>
          </c:val>
          <c:extLst>
            <c:ext xmlns:c16="http://schemas.microsoft.com/office/drawing/2014/chart" uri="{C3380CC4-5D6E-409C-BE32-E72D297353CC}">
              <c16:uniqueId val="{00000000-001A-4848-A761-2B9893FC77C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c:ext xmlns:c16="http://schemas.microsoft.com/office/drawing/2014/chart" uri="{C3380CC4-5D6E-409C-BE32-E72D297353CC}">
              <c16:uniqueId val="{00000001-001A-4848-A761-2B9893FC77C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和歌山県　橋本市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63789</v>
      </c>
      <c r="AM8" s="49"/>
      <c r="AN8" s="49"/>
      <c r="AO8" s="49"/>
      <c r="AP8" s="49"/>
      <c r="AQ8" s="49"/>
      <c r="AR8" s="49"/>
      <c r="AS8" s="49"/>
      <c r="AT8" s="44">
        <f>データ!T6</f>
        <v>130.55000000000001</v>
      </c>
      <c r="AU8" s="44"/>
      <c r="AV8" s="44"/>
      <c r="AW8" s="44"/>
      <c r="AX8" s="44"/>
      <c r="AY8" s="44"/>
      <c r="AZ8" s="44"/>
      <c r="BA8" s="44"/>
      <c r="BB8" s="44">
        <f>データ!U6</f>
        <v>488.62</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2.16</v>
      </c>
      <c r="Q10" s="44"/>
      <c r="R10" s="44"/>
      <c r="S10" s="44"/>
      <c r="T10" s="44"/>
      <c r="U10" s="44"/>
      <c r="V10" s="44"/>
      <c r="W10" s="44">
        <f>データ!Q6</f>
        <v>92.47</v>
      </c>
      <c r="X10" s="44"/>
      <c r="Y10" s="44"/>
      <c r="Z10" s="44"/>
      <c r="AA10" s="44"/>
      <c r="AB10" s="44"/>
      <c r="AC10" s="44"/>
      <c r="AD10" s="49">
        <f>データ!R6</f>
        <v>4100</v>
      </c>
      <c r="AE10" s="49"/>
      <c r="AF10" s="49"/>
      <c r="AG10" s="49"/>
      <c r="AH10" s="49"/>
      <c r="AI10" s="49"/>
      <c r="AJ10" s="49"/>
      <c r="AK10" s="2"/>
      <c r="AL10" s="49">
        <f>データ!V6</f>
        <v>1371</v>
      </c>
      <c r="AM10" s="49"/>
      <c r="AN10" s="49"/>
      <c r="AO10" s="49"/>
      <c r="AP10" s="49"/>
      <c r="AQ10" s="49"/>
      <c r="AR10" s="49"/>
      <c r="AS10" s="49"/>
      <c r="AT10" s="44">
        <f>データ!W6</f>
        <v>0.59</v>
      </c>
      <c r="AU10" s="44"/>
      <c r="AV10" s="44"/>
      <c r="AW10" s="44"/>
      <c r="AX10" s="44"/>
      <c r="AY10" s="44"/>
      <c r="AZ10" s="44"/>
      <c r="BA10" s="44"/>
      <c r="BB10" s="44">
        <f>データ!X6</f>
        <v>2323.73</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XHJORMmJ+DvBkKZmP5nF+YSXr6R85a25QqS0+0HcAnEKF4pOqMotxYWT2NmsjyTQRxYu1oR/GNVzfy/EvHYHPw==" saltValue="6k67Y4qb3AqNQIj3o0AK+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302031</v>
      </c>
      <c r="D6" s="32">
        <f t="shared" si="3"/>
        <v>47</v>
      </c>
      <c r="E6" s="32">
        <f t="shared" si="3"/>
        <v>17</v>
      </c>
      <c r="F6" s="32">
        <f t="shared" si="3"/>
        <v>5</v>
      </c>
      <c r="G6" s="32">
        <f t="shared" si="3"/>
        <v>0</v>
      </c>
      <c r="H6" s="32" t="str">
        <f t="shared" si="3"/>
        <v>和歌山県　橋本市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2.16</v>
      </c>
      <c r="Q6" s="33">
        <f t="shared" si="3"/>
        <v>92.47</v>
      </c>
      <c r="R6" s="33">
        <f t="shared" si="3"/>
        <v>4100</v>
      </c>
      <c r="S6" s="33">
        <f t="shared" si="3"/>
        <v>63789</v>
      </c>
      <c r="T6" s="33">
        <f t="shared" si="3"/>
        <v>130.55000000000001</v>
      </c>
      <c r="U6" s="33">
        <f t="shared" si="3"/>
        <v>488.62</v>
      </c>
      <c r="V6" s="33">
        <f t="shared" si="3"/>
        <v>1371</v>
      </c>
      <c r="W6" s="33">
        <f t="shared" si="3"/>
        <v>0.59</v>
      </c>
      <c r="X6" s="33">
        <f t="shared" si="3"/>
        <v>2323.73</v>
      </c>
      <c r="Y6" s="34">
        <f>IF(Y7="",NA(),Y7)</f>
        <v>55.19</v>
      </c>
      <c r="Z6" s="34">
        <f t="shared" ref="Z6:AH6" si="4">IF(Z7="",NA(),Z7)</f>
        <v>61.02</v>
      </c>
      <c r="AA6" s="34">
        <f t="shared" si="4"/>
        <v>83</v>
      </c>
      <c r="AB6" s="34">
        <f t="shared" si="4"/>
        <v>76.209999999999994</v>
      </c>
      <c r="AC6" s="34">
        <f t="shared" si="4"/>
        <v>97.86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2054.0300000000002</v>
      </c>
      <c r="BG6" s="34">
        <f t="shared" ref="BG6:BO6" si="7">IF(BG7="",NA(),BG7)</f>
        <v>1794.38</v>
      </c>
      <c r="BH6" s="33">
        <f t="shared" si="7"/>
        <v>0</v>
      </c>
      <c r="BI6" s="33">
        <f t="shared" si="7"/>
        <v>0</v>
      </c>
      <c r="BJ6" s="33">
        <f t="shared" si="7"/>
        <v>0</v>
      </c>
      <c r="BK6" s="34">
        <f t="shared" si="7"/>
        <v>1126.77</v>
      </c>
      <c r="BL6" s="34">
        <f t="shared" si="7"/>
        <v>1044.8</v>
      </c>
      <c r="BM6" s="34">
        <f t="shared" si="7"/>
        <v>1081.8</v>
      </c>
      <c r="BN6" s="34">
        <f t="shared" si="7"/>
        <v>974.93</v>
      </c>
      <c r="BO6" s="34">
        <f t="shared" si="7"/>
        <v>855.8</v>
      </c>
      <c r="BP6" s="33" t="str">
        <f>IF(BP7="","",IF(BP7="-","【-】","【"&amp;SUBSTITUTE(TEXT(BP7,"#,##0.00"),"-","△")&amp;"】"))</f>
        <v>【814.89】</v>
      </c>
      <c r="BQ6" s="34">
        <f>IF(BQ7="",NA(),BQ7)</f>
        <v>36.61</v>
      </c>
      <c r="BR6" s="34">
        <f t="shared" ref="BR6:BZ6" si="8">IF(BR7="",NA(),BR7)</f>
        <v>32.130000000000003</v>
      </c>
      <c r="BS6" s="34">
        <f t="shared" si="8"/>
        <v>31.61</v>
      </c>
      <c r="BT6" s="34">
        <f t="shared" si="8"/>
        <v>33.06</v>
      </c>
      <c r="BU6" s="34">
        <f t="shared" si="8"/>
        <v>38.61</v>
      </c>
      <c r="BV6" s="34">
        <f t="shared" si="8"/>
        <v>50.9</v>
      </c>
      <c r="BW6" s="34">
        <f t="shared" si="8"/>
        <v>50.82</v>
      </c>
      <c r="BX6" s="34">
        <f t="shared" si="8"/>
        <v>52.19</v>
      </c>
      <c r="BY6" s="34">
        <f t="shared" si="8"/>
        <v>55.32</v>
      </c>
      <c r="BZ6" s="34">
        <f t="shared" si="8"/>
        <v>59.8</v>
      </c>
      <c r="CA6" s="33" t="str">
        <f>IF(CA7="","",IF(CA7="-","【-】","【"&amp;SUBSTITUTE(TEXT(CA7,"#,##0.00"),"-","△")&amp;"】"))</f>
        <v>【60.64】</v>
      </c>
      <c r="CB6" s="34">
        <f>IF(CB7="",NA(),CB7)</f>
        <v>514.29</v>
      </c>
      <c r="CC6" s="34">
        <f t="shared" ref="CC6:CK6" si="9">IF(CC7="",NA(),CC7)</f>
        <v>599.28</v>
      </c>
      <c r="CD6" s="34">
        <f t="shared" si="9"/>
        <v>600.03</v>
      </c>
      <c r="CE6" s="34">
        <f t="shared" si="9"/>
        <v>583.20000000000005</v>
      </c>
      <c r="CF6" s="34">
        <f t="shared" si="9"/>
        <v>496.76</v>
      </c>
      <c r="CG6" s="34">
        <f t="shared" si="9"/>
        <v>293.27</v>
      </c>
      <c r="CH6" s="34">
        <f t="shared" si="9"/>
        <v>300.52</v>
      </c>
      <c r="CI6" s="34">
        <f t="shared" si="9"/>
        <v>296.14</v>
      </c>
      <c r="CJ6" s="34">
        <f t="shared" si="9"/>
        <v>283.17</v>
      </c>
      <c r="CK6" s="34">
        <f t="shared" si="9"/>
        <v>263.76</v>
      </c>
      <c r="CL6" s="33" t="str">
        <f>IF(CL7="","",IF(CL7="-","【-】","【"&amp;SUBSTITUTE(TEXT(CL7,"#,##0.00"),"-","△")&amp;"】"))</f>
        <v>【255.52】</v>
      </c>
      <c r="CM6" s="34">
        <f>IF(CM7="",NA(),CM7)</f>
        <v>55.33</v>
      </c>
      <c r="CN6" s="34">
        <f t="shared" ref="CN6:CV6" si="10">IF(CN7="",NA(),CN7)</f>
        <v>54.87</v>
      </c>
      <c r="CO6" s="34">
        <f t="shared" si="10"/>
        <v>53.48</v>
      </c>
      <c r="CP6" s="34">
        <f t="shared" si="10"/>
        <v>54.87</v>
      </c>
      <c r="CQ6" s="34">
        <f t="shared" si="10"/>
        <v>56.11</v>
      </c>
      <c r="CR6" s="34">
        <f t="shared" si="10"/>
        <v>53.78</v>
      </c>
      <c r="CS6" s="34">
        <f t="shared" si="10"/>
        <v>53.24</v>
      </c>
      <c r="CT6" s="34">
        <f t="shared" si="10"/>
        <v>52.31</v>
      </c>
      <c r="CU6" s="34">
        <f t="shared" si="10"/>
        <v>60.65</v>
      </c>
      <c r="CV6" s="34">
        <f t="shared" si="10"/>
        <v>51.75</v>
      </c>
      <c r="CW6" s="33" t="str">
        <f>IF(CW7="","",IF(CW7="-","【-】","【"&amp;SUBSTITUTE(TEXT(CW7,"#,##0.00"),"-","△")&amp;"】"))</f>
        <v>【52.49】</v>
      </c>
      <c r="CX6" s="34">
        <f>IF(CX7="",NA(),CX7)</f>
        <v>95.53</v>
      </c>
      <c r="CY6" s="34">
        <f t="shared" ref="CY6:DG6" si="11">IF(CY7="",NA(),CY7)</f>
        <v>95.51</v>
      </c>
      <c r="CZ6" s="34">
        <f t="shared" si="11"/>
        <v>95.42</v>
      </c>
      <c r="DA6" s="34">
        <f t="shared" si="11"/>
        <v>96.1</v>
      </c>
      <c r="DB6" s="34">
        <f t="shared" si="11"/>
        <v>95.77</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302031</v>
      </c>
      <c r="D7" s="36">
        <v>47</v>
      </c>
      <c r="E7" s="36">
        <v>17</v>
      </c>
      <c r="F7" s="36">
        <v>5</v>
      </c>
      <c r="G7" s="36">
        <v>0</v>
      </c>
      <c r="H7" s="36" t="s">
        <v>110</v>
      </c>
      <c r="I7" s="36" t="s">
        <v>111</v>
      </c>
      <c r="J7" s="36" t="s">
        <v>112</v>
      </c>
      <c r="K7" s="36" t="s">
        <v>113</v>
      </c>
      <c r="L7" s="36" t="s">
        <v>114</v>
      </c>
      <c r="M7" s="36" t="s">
        <v>115</v>
      </c>
      <c r="N7" s="37" t="s">
        <v>116</v>
      </c>
      <c r="O7" s="37" t="s">
        <v>117</v>
      </c>
      <c r="P7" s="37">
        <v>2.16</v>
      </c>
      <c r="Q7" s="37">
        <v>92.47</v>
      </c>
      <c r="R7" s="37">
        <v>4100</v>
      </c>
      <c r="S7" s="37">
        <v>63789</v>
      </c>
      <c r="T7" s="37">
        <v>130.55000000000001</v>
      </c>
      <c r="U7" s="37">
        <v>488.62</v>
      </c>
      <c r="V7" s="37">
        <v>1371</v>
      </c>
      <c r="W7" s="37">
        <v>0.59</v>
      </c>
      <c r="X7" s="37">
        <v>2323.73</v>
      </c>
      <c r="Y7" s="37">
        <v>55.19</v>
      </c>
      <c r="Z7" s="37">
        <v>61.02</v>
      </c>
      <c r="AA7" s="37">
        <v>83</v>
      </c>
      <c r="AB7" s="37">
        <v>76.209999999999994</v>
      </c>
      <c r="AC7" s="37">
        <v>97.86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2054.0300000000002</v>
      </c>
      <c r="BG7" s="37">
        <v>1794.38</v>
      </c>
      <c r="BH7" s="37">
        <v>0</v>
      </c>
      <c r="BI7" s="37">
        <v>0</v>
      </c>
      <c r="BJ7" s="37">
        <v>0</v>
      </c>
      <c r="BK7" s="37">
        <v>1126.77</v>
      </c>
      <c r="BL7" s="37">
        <v>1044.8</v>
      </c>
      <c r="BM7" s="37">
        <v>1081.8</v>
      </c>
      <c r="BN7" s="37">
        <v>974.93</v>
      </c>
      <c r="BO7" s="37">
        <v>855.8</v>
      </c>
      <c r="BP7" s="37">
        <v>814.89</v>
      </c>
      <c r="BQ7" s="37">
        <v>36.61</v>
      </c>
      <c r="BR7" s="37">
        <v>32.130000000000003</v>
      </c>
      <c r="BS7" s="37">
        <v>31.61</v>
      </c>
      <c r="BT7" s="37">
        <v>33.06</v>
      </c>
      <c r="BU7" s="37">
        <v>38.61</v>
      </c>
      <c r="BV7" s="37">
        <v>50.9</v>
      </c>
      <c r="BW7" s="37">
        <v>50.82</v>
      </c>
      <c r="BX7" s="37">
        <v>52.19</v>
      </c>
      <c r="BY7" s="37">
        <v>55.32</v>
      </c>
      <c r="BZ7" s="37">
        <v>59.8</v>
      </c>
      <c r="CA7" s="37">
        <v>60.64</v>
      </c>
      <c r="CB7" s="37">
        <v>514.29</v>
      </c>
      <c r="CC7" s="37">
        <v>599.28</v>
      </c>
      <c r="CD7" s="37">
        <v>600.03</v>
      </c>
      <c r="CE7" s="37">
        <v>583.20000000000005</v>
      </c>
      <c r="CF7" s="37">
        <v>496.76</v>
      </c>
      <c r="CG7" s="37">
        <v>293.27</v>
      </c>
      <c r="CH7" s="37">
        <v>300.52</v>
      </c>
      <c r="CI7" s="37">
        <v>296.14</v>
      </c>
      <c r="CJ7" s="37">
        <v>283.17</v>
      </c>
      <c r="CK7" s="37">
        <v>263.76</v>
      </c>
      <c r="CL7" s="37">
        <v>255.52</v>
      </c>
      <c r="CM7" s="37">
        <v>55.33</v>
      </c>
      <c r="CN7" s="37">
        <v>54.87</v>
      </c>
      <c r="CO7" s="37">
        <v>53.48</v>
      </c>
      <c r="CP7" s="37">
        <v>54.87</v>
      </c>
      <c r="CQ7" s="37">
        <v>56.11</v>
      </c>
      <c r="CR7" s="37">
        <v>53.78</v>
      </c>
      <c r="CS7" s="37">
        <v>53.24</v>
      </c>
      <c r="CT7" s="37">
        <v>52.31</v>
      </c>
      <c r="CU7" s="37">
        <v>60.65</v>
      </c>
      <c r="CV7" s="37">
        <v>51.75</v>
      </c>
      <c r="CW7" s="37">
        <v>52.49</v>
      </c>
      <c r="CX7" s="37">
        <v>95.53</v>
      </c>
      <c r="CY7" s="37">
        <v>95.51</v>
      </c>
      <c r="CZ7" s="37">
        <v>95.42</v>
      </c>
      <c r="DA7" s="37">
        <v>96.1</v>
      </c>
      <c r="DB7" s="37">
        <v>95.77</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岡村 惠介</cp:lastModifiedBy>
  <dcterms:created xsi:type="dcterms:W3CDTF">2018-12-03T09:27:10Z</dcterms:created>
  <dcterms:modified xsi:type="dcterms:W3CDTF">2019-01-22T02:34:00Z</dcterms:modified>
  <cp:category/>
</cp:coreProperties>
</file>