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AZ488MF1+1XlZIpCdsQ5ILnspzvn5do2kOzMQ/hHn2nV1E/nkt4Est8iLAGx53R1ljbHQKvW3PNgpiWvECNnA==" workbookSaltValue="Ek0CdC9VKsy7rJQ6lQMk2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<sst xmlns="http://schemas.openxmlformats.org/spreadsheetml/2006/main" count="232" uniqueCount="120">
  <si>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</si>
  <si>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</si>
  <si>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</si>
  <si>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</si>
  <si>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</si>
  <si>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</si>
  <si>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</si>
  <si>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</si>
  <si>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</si>
  <si>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</si>
  <si>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</si>
  <si>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</si>
  <si>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</si>
  <si>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</si>
  <si>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</si>
  <si>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</si>
  <si>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</si>
  <si>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</si>
  <si>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</si>
  <si>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</si>
  <si>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</si>
  <si>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</si>
  <si>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</si>
  <si>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</si>
  <si>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</si>
  <si>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</si>
  <si>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</si>
  <si>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</si>
  <si>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</si>
  <si>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</si>
  <si>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</si>
  <si>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</si>
  <si>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</si>
  <si>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</si>
  <si>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</si>
  <si>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</si>
  <si>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</si>
  <si>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</si>
  <si>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</si>
  <si>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</si>
  <si>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</si>
  <si>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</si>
  <si>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</si>
  <si>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</si>
  <si>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</si>
  <si>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</si>
  <si>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</si>
  <si>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</si>
  <si>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</si>
  <si>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</si>
  <si>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</si>
  <si>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</si>
  <si>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</si>
  <si>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</si>
  <si>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</si>
  <si>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</si>
  <si>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</si>
  <si>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</si>
  <si>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</si>
  <si>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</si>
  <si>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</si>
  <si>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</si>
  <si>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</si>
  <si>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</si>
  <si>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</si>
  <si>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</si>
  <si>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</si>
  <si>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</si>
  <si>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</si>
  <si>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</si>
  <si>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</si>
  <si>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</si>
  <si>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</si>
  <si>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</si>
  <si>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</si>
  <si>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</si>
  <si>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</si>
  <si>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</si>
  <si>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</si>
  <si>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</si>
  <si>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</si>
  <si>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</si>
  <si>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</si>
  <si>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</si>
  <si>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</si>
  <si>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</si>
  <si>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</si>
  <si>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</si>
  <si>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</si>
  <si>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</si>
  <si>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</si>
  <si>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</si>
  <si>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</si>
  <si>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</si>
  <si>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</si>
  <si>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</si>
  <si>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</si>
  <si>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</si>
  <si>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</si>
  <si>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</si>
  <si>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</si>
  <si>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</si>
  <si>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</si>
  <si>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</si>
  <si>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</si>
  <si>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</si>
  <si>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</si>
  <si>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</si>
  <si>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</si>
  <si>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</si>
  <si>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</si>
  <si>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</si>
  <si>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</si>
  <si>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</si>
  <si>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</si>
  <si>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</si>
  <si>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</si>
  <si>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の経常収支比率は、統合した簡易水道事業資産の減価償却費や電気機械設備の更新に伴う固定資産除却費の計上により前年度より悪化し、類似団体の比率を下回った。今後の更新事業による減価償却費や固定資産除却費の増加、老朽施設機器の維持管理費用の増加も予想されることから経常収支比率の悪化が懸念される。
③の流動比率は、類似団体よりも高く現在は良好であるが、大規模更新事業により現預金が減少することが懸念される。投資計画と財政計画を策定し、企業債の発行や水道料金の値上げにより資金を確保する必要がある。
⑤の料金回収率は、類似団体とほぼ同じで100％を上回っている状況ではあるが、これは会計制度改正により給水原価の計算から非資金性の長期前受金戻入を差し引いた計算によるもので、本来の水道事業の営業成績である営業損益は赤字となっており、健全経営のため、費用削減を図りながら、給水収益の増に努力する必要がある。
⑦の施設利用率や⑧の有収率は類似団体より大きく下回っており、更新事業においては、施設の統廃合やダウンサイジングを実施する必要がある。</t>
    <rPh sb="2" eb="4">
      <t>ケイジョウ</t>
    </rPh>
    <rPh sb="4" eb="6">
      <t>シュウシ</t>
    </rPh>
    <rPh sb="6" eb="8">
      <t>ヒリツ</t>
    </rPh>
    <rPh sb="10" eb="12">
      <t>トウゴウ</t>
    </rPh>
    <rPh sb="14" eb="16">
      <t>カンイ</t>
    </rPh>
    <rPh sb="16" eb="18">
      <t>スイドウ</t>
    </rPh>
    <rPh sb="18" eb="20">
      <t>ジギョウ</t>
    </rPh>
    <rPh sb="20" eb="22">
      <t>シサン</t>
    </rPh>
    <rPh sb="23" eb="25">
      <t>ゲンカ</t>
    </rPh>
    <rPh sb="25" eb="28">
      <t>ショウキャクヒ</t>
    </rPh>
    <rPh sb="29" eb="31">
      <t>デンキ</t>
    </rPh>
    <rPh sb="31" eb="33">
      <t>キカイ</t>
    </rPh>
    <rPh sb="33" eb="35">
      <t>セツビ</t>
    </rPh>
    <rPh sb="36" eb="38">
      <t>コウシン</t>
    </rPh>
    <rPh sb="39" eb="40">
      <t>トモナ</t>
    </rPh>
    <rPh sb="41" eb="45">
      <t>コテイシサン</t>
    </rPh>
    <rPh sb="45" eb="48">
      <t>ジョキャクヒ</t>
    </rPh>
    <rPh sb="49" eb="51">
      <t>ケイジョウ</t>
    </rPh>
    <rPh sb="54" eb="57">
      <t>ゼンネンド</t>
    </rPh>
    <rPh sb="59" eb="61">
      <t>アッカ</t>
    </rPh>
    <rPh sb="63" eb="65">
      <t>ルイジ</t>
    </rPh>
    <rPh sb="65" eb="67">
      <t>ダンタイ</t>
    </rPh>
    <rPh sb="68" eb="70">
      <t>ヒリツ</t>
    </rPh>
    <rPh sb="71" eb="73">
      <t>シタマワ</t>
    </rPh>
    <rPh sb="76" eb="78">
      <t>コンゴ</t>
    </rPh>
    <rPh sb="79" eb="81">
      <t>コウシン</t>
    </rPh>
    <rPh sb="81" eb="83">
      <t>ジギョウ</t>
    </rPh>
    <rPh sb="86" eb="88">
      <t>ゲンカ</t>
    </rPh>
    <rPh sb="88" eb="91">
      <t>ショウキャクヒ</t>
    </rPh>
    <rPh sb="92" eb="96">
      <t>コテイシサン</t>
    </rPh>
    <rPh sb="96" eb="99">
      <t>ジョキャクヒ</t>
    </rPh>
    <rPh sb="100" eb="102">
      <t>ゾウカ</t>
    </rPh>
    <rPh sb="103" eb="105">
      <t>ロウキュウ</t>
    </rPh>
    <rPh sb="105" eb="107">
      <t>シセツ</t>
    </rPh>
    <rPh sb="107" eb="109">
      <t>キキ</t>
    </rPh>
    <rPh sb="110" eb="112">
      <t>イジ</t>
    </rPh>
    <rPh sb="112" eb="114">
      <t>カンリ</t>
    </rPh>
    <rPh sb="114" eb="116">
      <t>ヒヨウ</t>
    </rPh>
    <rPh sb="117" eb="119">
      <t>ゾウカ</t>
    </rPh>
    <rPh sb="120" eb="122">
      <t>ヨソウ</t>
    </rPh>
    <rPh sb="129" eb="131">
      <t>ケイジョウ</t>
    </rPh>
    <rPh sb="131" eb="133">
      <t>シュウシ</t>
    </rPh>
    <rPh sb="133" eb="135">
      <t>ヒリツ</t>
    </rPh>
    <rPh sb="136" eb="138">
      <t>アッカ</t>
    </rPh>
    <rPh sb="139" eb="141">
      <t>ケネン</t>
    </rPh>
    <rPh sb="148" eb="150">
      <t>リュウドウ</t>
    </rPh>
    <rPh sb="150" eb="152">
      <t>ヒリツ</t>
    </rPh>
    <rPh sb="154" eb="156">
      <t>ルイジ</t>
    </rPh>
    <rPh sb="156" eb="158">
      <t>ダンタイ</t>
    </rPh>
    <rPh sb="161" eb="162">
      <t>タカ</t>
    </rPh>
    <rPh sb="163" eb="165">
      <t>ゲンザイ</t>
    </rPh>
    <rPh sb="166" eb="168">
      <t>リョウコウ</t>
    </rPh>
    <rPh sb="173" eb="176">
      <t>ダイキボ</t>
    </rPh>
    <rPh sb="176" eb="178">
      <t>コウシン</t>
    </rPh>
    <rPh sb="178" eb="180">
      <t>ジギョウ</t>
    </rPh>
    <rPh sb="183" eb="186">
      <t>ゲンヨキン</t>
    </rPh>
    <rPh sb="187" eb="189">
      <t>ゲンショウ</t>
    </rPh>
    <rPh sb="194" eb="196">
      <t>ケネン</t>
    </rPh>
    <rPh sb="200" eb="202">
      <t>トウシ</t>
    </rPh>
    <rPh sb="202" eb="204">
      <t>ケイカク</t>
    </rPh>
    <rPh sb="205" eb="207">
      <t>ザイセイ</t>
    </rPh>
    <rPh sb="207" eb="209">
      <t>ケイカク</t>
    </rPh>
    <rPh sb="210" eb="212">
      <t>サクテイ</t>
    </rPh>
    <rPh sb="214" eb="217">
      <t>キギョウサイ</t>
    </rPh>
    <rPh sb="218" eb="220">
      <t>ハッコウ</t>
    </rPh>
    <rPh sb="221" eb="223">
      <t>スイドウ</t>
    </rPh>
    <rPh sb="223" eb="225">
      <t>リョウキン</t>
    </rPh>
    <rPh sb="226" eb="228">
      <t>ネア</t>
    </rPh>
    <rPh sb="232" eb="234">
      <t>シキン</t>
    </rPh>
    <rPh sb="235" eb="237">
      <t>カクホ</t>
    </rPh>
    <rPh sb="239" eb="241">
      <t>ヒツヨウ</t>
    </rPh>
    <rPh sb="248" eb="250">
      <t>リョウキン</t>
    </rPh>
    <rPh sb="250" eb="253">
      <t>カイシュウリツ</t>
    </rPh>
    <rPh sb="255" eb="257">
      <t>ルイジ</t>
    </rPh>
    <rPh sb="257" eb="259">
      <t>ダンタイ</t>
    </rPh>
    <rPh sb="262" eb="263">
      <t>オナ</t>
    </rPh>
    <rPh sb="270" eb="272">
      <t>ウワマワ</t>
    </rPh>
    <rPh sb="276" eb="278">
      <t>ジョウキョウ</t>
    </rPh>
    <rPh sb="287" eb="289">
      <t>カイケイ</t>
    </rPh>
    <rPh sb="289" eb="291">
      <t>セイド</t>
    </rPh>
    <rPh sb="291" eb="293">
      <t>カイセイ</t>
    </rPh>
    <rPh sb="296" eb="298">
      <t>キュウスイ</t>
    </rPh>
    <rPh sb="298" eb="300">
      <t>ゲンカ</t>
    </rPh>
    <rPh sb="301" eb="303">
      <t>ケイサン</t>
    </rPh>
    <rPh sb="305" eb="306">
      <t>ヒ</t>
    </rPh>
    <rPh sb="306" eb="308">
      <t>シキン</t>
    </rPh>
    <rPh sb="308" eb="309">
      <t>セイ</t>
    </rPh>
    <rPh sb="310" eb="312">
      <t>チョウキ</t>
    </rPh>
    <rPh sb="312" eb="315">
      <t>マエウケキン</t>
    </rPh>
    <rPh sb="315" eb="317">
      <t>レイニュウ</t>
    </rPh>
    <rPh sb="318" eb="319">
      <t>サ</t>
    </rPh>
    <rPh sb="320" eb="321">
      <t>ヒ</t>
    </rPh>
    <rPh sb="323" eb="325">
      <t>ケイサン</t>
    </rPh>
    <rPh sb="332" eb="334">
      <t>ホンライ</t>
    </rPh>
    <rPh sb="335" eb="339">
      <t>スイドウジギョウ</t>
    </rPh>
    <rPh sb="340" eb="342">
      <t>エイギョウ</t>
    </rPh>
    <rPh sb="342" eb="344">
      <t>セイセキ</t>
    </rPh>
    <rPh sb="347" eb="349">
      <t>エイギョウ</t>
    </rPh>
    <rPh sb="349" eb="351">
      <t>ソンエキ</t>
    </rPh>
    <rPh sb="352" eb="354">
      <t>アカジ</t>
    </rPh>
    <rPh sb="361" eb="363">
      <t>ケンゼン</t>
    </rPh>
    <rPh sb="363" eb="365">
      <t>ケイエイ</t>
    </rPh>
    <rPh sb="369" eb="371">
      <t>ヒヨウ</t>
    </rPh>
    <rPh sb="371" eb="373">
      <t>サクゲン</t>
    </rPh>
    <rPh sb="374" eb="375">
      <t>ハカ</t>
    </rPh>
    <rPh sb="380" eb="382">
      <t>キュウスイ</t>
    </rPh>
    <rPh sb="382" eb="384">
      <t>シュウエキ</t>
    </rPh>
    <rPh sb="385" eb="386">
      <t>ゾウ</t>
    </rPh>
    <rPh sb="387" eb="389">
      <t>ドリョク</t>
    </rPh>
    <rPh sb="391" eb="393">
      <t>ヒツヨウ</t>
    </rPh>
    <rPh sb="400" eb="402">
      <t>シセツ</t>
    </rPh>
    <rPh sb="402" eb="405">
      <t>リヨウリツ</t>
    </rPh>
    <rPh sb="408" eb="410">
      <t>ユウシュウ</t>
    </rPh>
    <rPh sb="410" eb="411">
      <t>リツ</t>
    </rPh>
    <rPh sb="412" eb="414">
      <t>ルイジ</t>
    </rPh>
    <rPh sb="414" eb="416">
      <t>ダンタイ</t>
    </rPh>
    <rPh sb="418" eb="419">
      <t>オオ</t>
    </rPh>
    <rPh sb="421" eb="423">
      <t>シタマワ</t>
    </rPh>
    <rPh sb="428" eb="430">
      <t>コウシン</t>
    </rPh>
    <rPh sb="430" eb="432">
      <t>ジギョウ</t>
    </rPh>
    <rPh sb="438" eb="440">
      <t>シセツ</t>
    </rPh>
    <rPh sb="441" eb="444">
      <t>トウハイゴウ</t>
    </rPh>
    <rPh sb="454" eb="456">
      <t>ジッシ</t>
    </rPh>
    <rPh sb="458" eb="460">
      <t>ヒツヨウ</t>
    </rPh>
    <phoneticPr fontId="4"/>
  </si>
  <si>
    <t>①の有形固定資産減価償却率は類似団体とほぼ同じ値となっているが、昭和50～60年代の大規模住宅開発した地域の水道施設や管が一斉に耐用年数を経過する時期にきている。特に浄水場については耐用年数は経過していないものの、耐震化を図りながら更新することが重要と考えている。
②の管路経年化率や③の管路更新率は類似団体より低い状況にあり、今後計画的に更新する必要がある。</t>
    <rPh sb="2" eb="4">
      <t>ユウケイ</t>
    </rPh>
    <rPh sb="4" eb="8">
      <t>コテイシサン</t>
    </rPh>
    <rPh sb="61" eb="63">
      <t>イッセイ</t>
    </rPh>
    <rPh sb="135" eb="137">
      <t>カンロ</t>
    </rPh>
    <rPh sb="137" eb="139">
      <t>ケイネン</t>
    </rPh>
    <rPh sb="139" eb="140">
      <t>カ</t>
    </rPh>
    <rPh sb="140" eb="141">
      <t>リツ</t>
    </rPh>
    <rPh sb="144" eb="146">
      <t>カンロ</t>
    </rPh>
    <rPh sb="146" eb="148">
      <t>コウシン</t>
    </rPh>
    <rPh sb="148" eb="149">
      <t>リツ</t>
    </rPh>
    <rPh sb="150" eb="152">
      <t>ルイジ</t>
    </rPh>
    <rPh sb="152" eb="154">
      <t>ダンタイ</t>
    </rPh>
    <rPh sb="156" eb="157">
      <t>ヒク</t>
    </rPh>
    <rPh sb="158" eb="160">
      <t>ジョウキョウ</t>
    </rPh>
    <rPh sb="164" eb="166">
      <t>コンゴ</t>
    </rPh>
    <rPh sb="166" eb="168">
      <t>ケイカク</t>
    </rPh>
    <rPh sb="168" eb="169">
      <t>テキ</t>
    </rPh>
    <rPh sb="170" eb="172">
      <t>コウシン</t>
    </rPh>
    <rPh sb="174" eb="176">
      <t>ヒツヨウ</t>
    </rPh>
    <phoneticPr fontId="4"/>
  </si>
  <si>
    <t>平成29年度は150,025千円の当年度純利益を計上したものの営業損益は295,523千円の赤字となった。会計制度改正による非資金性の長期前受金戻入により当年度純利益は黒字を計上したものである。
経常収支比率は109.35％と100％を超え、流動比率は1,217.79％と良好で現状は短期的には経営は安定していると考える。しかし、中長期的には更新投資や老朽資産の維持管理のための財源確保が必要である。
コスト削減と同時に水道料金の見直しや企業債の発行を踏まえた経営戦略を策定し、水道水の安全で安定した供給と事業の健全経営に努める。</t>
    <rPh sb="0" eb="2">
      <t>ヘイセイ</t>
    </rPh>
    <rPh sb="4" eb="6">
      <t>ネンド</t>
    </rPh>
    <rPh sb="14" eb="16">
      <t>センエン</t>
    </rPh>
    <rPh sb="17" eb="20">
      <t>トウネンド</t>
    </rPh>
    <rPh sb="20" eb="23">
      <t>ジュンリエキ</t>
    </rPh>
    <rPh sb="24" eb="26">
      <t>ケイジョウ</t>
    </rPh>
    <rPh sb="31" eb="33">
      <t>エイギョウ</t>
    </rPh>
    <rPh sb="33" eb="35">
      <t>ソンエキ</t>
    </rPh>
    <rPh sb="43" eb="45">
      <t>センエン</t>
    </rPh>
    <rPh sb="46" eb="48">
      <t>アカジ</t>
    </rPh>
    <rPh sb="53" eb="55">
      <t>カイケイ</t>
    </rPh>
    <rPh sb="55" eb="57">
      <t>セイド</t>
    </rPh>
    <rPh sb="57" eb="59">
      <t>カイセイ</t>
    </rPh>
    <rPh sb="62" eb="63">
      <t>ヒ</t>
    </rPh>
    <rPh sb="63" eb="65">
      <t>シキン</t>
    </rPh>
    <rPh sb="65" eb="66">
      <t>セイ</t>
    </rPh>
    <rPh sb="67" eb="69">
      <t>チョウキ</t>
    </rPh>
    <rPh sb="69" eb="72">
      <t>マエウケキン</t>
    </rPh>
    <rPh sb="72" eb="74">
      <t>レイニュウ</t>
    </rPh>
    <rPh sb="77" eb="80">
      <t>トウネンド</t>
    </rPh>
    <rPh sb="80" eb="83">
      <t>ジュンリエキ</t>
    </rPh>
    <rPh sb="84" eb="86">
      <t>クロジ</t>
    </rPh>
    <rPh sb="87" eb="89">
      <t>ケイジョウ</t>
    </rPh>
    <rPh sb="98" eb="100">
      <t>ケイジョウ</t>
    </rPh>
    <rPh sb="100" eb="102">
      <t>シュウシ</t>
    </rPh>
    <rPh sb="102" eb="104">
      <t>ヒリツ</t>
    </rPh>
    <rPh sb="118" eb="119">
      <t>コ</t>
    </rPh>
    <rPh sb="121" eb="123">
      <t>リュウドウ</t>
    </rPh>
    <rPh sb="123" eb="125">
      <t>ヒリツ</t>
    </rPh>
    <rPh sb="136" eb="138">
      <t>リョウコウ</t>
    </rPh>
    <rPh sb="139" eb="141">
      <t>ゲンジョウ</t>
    </rPh>
    <rPh sb="142" eb="144">
      <t>タンキ</t>
    </rPh>
    <rPh sb="144" eb="145">
      <t>テキ</t>
    </rPh>
    <rPh sb="147" eb="149">
      <t>ケイエイ</t>
    </rPh>
    <rPh sb="150" eb="152">
      <t>アンテイ</t>
    </rPh>
    <rPh sb="157" eb="158">
      <t>カンガ</t>
    </rPh>
    <rPh sb="165" eb="169">
      <t>チュウチョウキテキ</t>
    </rPh>
    <rPh sb="171" eb="173">
      <t>コウシン</t>
    </rPh>
    <rPh sb="173" eb="175">
      <t>トウシ</t>
    </rPh>
    <rPh sb="189" eb="191">
      <t>ザイゲン</t>
    </rPh>
    <rPh sb="191" eb="193">
      <t>カクホ</t>
    </rPh>
    <rPh sb="194" eb="196">
      <t>ヒツヨウ</t>
    </rPh>
    <rPh sb="204" eb="206">
      <t>サクゲン</t>
    </rPh>
    <rPh sb="207" eb="209">
      <t>ドウジ</t>
    </rPh>
    <rPh sb="210" eb="212">
      <t>スイドウ</t>
    </rPh>
    <rPh sb="212" eb="214">
      <t>リョウキン</t>
    </rPh>
    <rPh sb="215" eb="217">
      <t>ミナオ</t>
    </rPh>
    <rPh sb="219" eb="222">
      <t>キギョウサイ</t>
    </rPh>
    <rPh sb="223" eb="225">
      <t>ハッコウ</t>
    </rPh>
    <rPh sb="226" eb="227">
      <t>フ</t>
    </rPh>
    <rPh sb="230" eb="232">
      <t>ケイエイ</t>
    </rPh>
    <rPh sb="232" eb="234">
      <t>センリャク</t>
    </rPh>
    <rPh sb="235" eb="237">
      <t>サクテイ</t>
    </rPh>
    <rPh sb="239" eb="241">
      <t>スイドウ</t>
    </rPh>
    <rPh sb="241" eb="242">
      <t>スイ</t>
    </rPh>
    <rPh sb="243" eb="245">
      <t>アンゼン</t>
    </rPh>
    <rPh sb="246" eb="248">
      <t>アンテイ</t>
    </rPh>
    <rPh sb="250" eb="252">
      <t>キョウキュウ</t>
    </rPh>
    <rPh sb="253" eb="255">
      <t>ジギョウ</t>
    </rPh>
    <rPh sb="256" eb="258">
      <t>ケンゼン</t>
    </rPh>
    <rPh sb="258" eb="260">
      <t>ケイエイ</t>
    </rPh>
    <rPh sb="261" eb="26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</si>
</sst>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0.28999999999999998</c:v>
                </c:pt>
                <c:pt idx="1">
                  <c:v>0.28999999999999998</c:v>
                </c:pt>
                <c:pt idx="2">
                  <c:v>0.22</c:v>
                </c:pt>
                <c:pt idx="3">
                  <c:v>0.24</c:v>
                </c:pt>
                <c:pt idx="4">
                  <c:v>0.09</c:v>
                </c:pt>
              </c:numCache>
            </c:numRef>
          </c:val>
          <c:extLst xmlns:c16r2="http://schemas.microsoft.com/office/drawing/2015/06/chart">
            <c:ext xmlns:c16="http://schemas.microsoft.com/office/drawing/2014/chart" uri="{C3380CC4-5D6E-409C-BE32-E72D297353CC}">
              <c16:uniqueId val="{00000000-3711-4BA4-B5F5-23943515AFC3}"/>
            </c:ext>
          </c:extLst>
        </c:ser>
        <c:dLbls>
          <c:showLegendKey val="0"/>
          <c:showVal val="0"/>
          <c:showCatName val="0"/>
          <c:showSerName val="0"/>
          <c:showPercent val="0"/>
          <c:showBubbleSize val="0"/>
        </c:dLbls>
        <c:gapWidth val="150"/>
        <c:axId val="83972864"/>
        <c:axId val="839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3711-4BA4-B5F5-23943515AFC3}"/>
            </c:ext>
          </c:extLst>
        </c:ser>
        <c:dLbls>
          <c:showLegendKey val="0"/>
          <c:showVal val="0"/>
          <c:showCatName val="0"/>
          <c:showSerName val="0"/>
          <c:showPercent val="0"/>
          <c:showBubbleSize val="0"/>
        </c:dLbls>
        <c:marker val="1"/>
        <c:smooth val="0"/>
        <c:axId val="83972864"/>
        <c:axId val="83974784"/>
      </c:lineChart>
      <c:dateAx>
        <c:axId val="83972864"/>
        <c:scaling>
          <c:orientation val="minMax"/>
        </c:scaling>
        <c:delete val="1"/>
        <c:axPos val="b"/>
        <c:numFmt formatCode="ge" sourceLinked="1"/>
        <c:majorTickMark val="none"/>
        <c:minorTickMark val="none"/>
        <c:tickLblPos val="none"/>
        <c:crossAx val="83974784"/>
        <c:crosses val="autoZero"/>
        <c:auto val="1"/>
        <c:lblOffset val="100"/>
        <c:baseTimeUnit val="years"/>
      </c:dateAx>
      <c:valAx>
        <c:axId val="839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38.619999999999997</c:v>
                </c:pt>
                <c:pt idx="1">
                  <c:v>37.590000000000003</c:v>
                </c:pt>
                <c:pt idx="2">
                  <c:v>37.43</c:v>
                </c:pt>
                <c:pt idx="3">
                  <c:v>37.46</c:v>
                </c:pt>
                <c:pt idx="4">
                  <c:v>38.090000000000003</c:v>
                </c:pt>
              </c:numCache>
            </c:numRef>
          </c:val>
          <c:extLst xmlns:c16r2="http://schemas.microsoft.com/office/drawing/2015/06/chart">
            <c:ext xmlns:c16="http://schemas.microsoft.com/office/drawing/2014/chart" uri="{C3380CC4-5D6E-409C-BE32-E72D297353CC}">
              <c16:uniqueId val="{00000000-0164-48FF-8ED6-AF93ED8A2CDB}"/>
            </c:ext>
          </c:extLst>
        </c:ser>
        <c:dLbls>
          <c:showLegendKey val="0"/>
          <c:showVal val="0"/>
          <c:showCatName val="0"/>
          <c:showSerName val="0"/>
          <c:showPercent val="0"/>
          <c:showBubbleSize val="0"/>
        </c:dLbls>
        <c:gapWidth val="150"/>
        <c:axId val="93724672"/>
        <c:axId val="937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0164-48FF-8ED6-AF93ED8A2CDB}"/>
            </c:ext>
          </c:extLst>
        </c:ser>
        <c:dLbls>
          <c:showLegendKey val="0"/>
          <c:showVal val="0"/>
          <c:showCatName val="0"/>
          <c:showSerName val="0"/>
          <c:showPercent val="0"/>
          <c:showBubbleSize val="0"/>
        </c:dLbls>
        <c:marker val="1"/>
        <c:smooth val="0"/>
        <c:axId val="93724672"/>
        <c:axId val="93726592"/>
      </c:lineChart>
      <c:dateAx>
        <c:axId val="93724672"/>
        <c:scaling>
          <c:orientation val="minMax"/>
        </c:scaling>
        <c:delete val="1"/>
        <c:axPos val="b"/>
        <c:numFmt formatCode="ge" sourceLinked="1"/>
        <c:majorTickMark val="none"/>
        <c:minorTickMark val="none"/>
        <c:tickLblPos val="none"/>
        <c:crossAx val="93726592"/>
        <c:crosses val="autoZero"/>
        <c:auto val="1"/>
        <c:lblOffset val="100"/>
        <c:baseTimeUnit val="years"/>
      </c:dateAx>
      <c:valAx>
        <c:axId val="937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84.67</c:v>
                </c:pt>
                <c:pt idx="1">
                  <c:v>85.43</c:v>
                </c:pt>
                <c:pt idx="2">
                  <c:v>85.4</c:v>
                </c:pt>
                <c:pt idx="3">
                  <c:v>84.94</c:v>
                </c:pt>
                <c:pt idx="4">
                  <c:v>83.21</c:v>
                </c:pt>
              </c:numCache>
            </c:numRef>
          </c:val>
          <c:extLst xmlns:c16r2="http://schemas.microsoft.com/office/drawing/2015/06/chart">
            <c:ext xmlns:c16="http://schemas.microsoft.com/office/drawing/2014/chart" uri="{C3380CC4-5D6E-409C-BE32-E72D297353CC}">
              <c16:uniqueId val="{00000000-432D-4460-97A6-24D5733EEC36}"/>
            </c:ext>
          </c:extLst>
        </c:ser>
        <c:dLbls>
          <c:showLegendKey val="0"/>
          <c:showVal val="0"/>
          <c:showCatName val="0"/>
          <c:showSerName val="0"/>
          <c:showPercent val="0"/>
          <c:showBubbleSize val="0"/>
        </c:dLbls>
        <c:gapWidth val="150"/>
        <c:axId val="93757824"/>
        <c:axId val="937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432D-4460-97A6-24D5733EEC36}"/>
            </c:ext>
          </c:extLst>
        </c:ser>
        <c:dLbls>
          <c:showLegendKey val="0"/>
          <c:showVal val="0"/>
          <c:showCatName val="0"/>
          <c:showSerName val="0"/>
          <c:showPercent val="0"/>
          <c:showBubbleSize val="0"/>
        </c:dLbls>
        <c:marker val="1"/>
        <c:smooth val="0"/>
        <c:axId val="93757824"/>
        <c:axId val="93759744"/>
      </c:lineChart>
      <c:dateAx>
        <c:axId val="93757824"/>
        <c:scaling>
          <c:orientation val="minMax"/>
        </c:scaling>
        <c:delete val="1"/>
        <c:axPos val="b"/>
        <c:numFmt formatCode="ge" sourceLinked="1"/>
        <c:majorTickMark val="none"/>
        <c:minorTickMark val="none"/>
        <c:tickLblPos val="none"/>
        <c:crossAx val="93759744"/>
        <c:crosses val="autoZero"/>
        <c:auto val="1"/>
        <c:lblOffset val="100"/>
        <c:baseTimeUnit val="years"/>
      </c:dateAx>
      <c:valAx>
        <c:axId val="937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99.43</c:v>
                </c:pt>
                <c:pt idx="1">
                  <c:v>116.6</c:v>
                </c:pt>
                <c:pt idx="2">
                  <c:v>114.84</c:v>
                </c:pt>
                <c:pt idx="3">
                  <c:v>117.35</c:v>
                </c:pt>
                <c:pt idx="4">
                  <c:v>109.35</c:v>
                </c:pt>
              </c:numCache>
            </c:numRef>
          </c:val>
          <c:extLst xmlns:c16r2="http://schemas.microsoft.com/office/drawing/2015/06/chart">
            <c:ext xmlns:c16="http://schemas.microsoft.com/office/drawing/2014/chart" uri="{C3380CC4-5D6E-409C-BE32-E72D297353CC}">
              <c16:uniqueId val="{00000000-C846-4C85-9EF1-0C699BF914A4}"/>
            </c:ext>
          </c:extLst>
        </c:ser>
        <c:dLbls>
          <c:showLegendKey val="0"/>
          <c:showVal val="0"/>
          <c:showCatName val="0"/>
          <c:showSerName val="0"/>
          <c:showPercent val="0"/>
          <c:showBubbleSize val="0"/>
        </c:dLbls>
        <c:gapWidth val="150"/>
        <c:axId val="86058112"/>
        <c:axId val="860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C846-4C85-9EF1-0C699BF914A4}"/>
            </c:ext>
          </c:extLst>
        </c:ser>
        <c:dLbls>
          <c:showLegendKey val="0"/>
          <c:showVal val="0"/>
          <c:showCatName val="0"/>
          <c:showSerName val="0"/>
          <c:showPercent val="0"/>
          <c:showBubbleSize val="0"/>
        </c:dLbls>
        <c:marker val="1"/>
        <c:smooth val="0"/>
        <c:axId val="86058112"/>
        <c:axId val="86060032"/>
      </c:lineChart>
      <c:dateAx>
        <c:axId val="86058112"/>
        <c:scaling>
          <c:orientation val="minMax"/>
        </c:scaling>
        <c:delete val="1"/>
        <c:axPos val="b"/>
        <c:numFmt formatCode="ge" sourceLinked="1"/>
        <c:majorTickMark val="none"/>
        <c:minorTickMark val="none"/>
        <c:tickLblPos val="none"/>
        <c:crossAx val="86060032"/>
        <c:crosses val="autoZero"/>
        <c:auto val="1"/>
        <c:lblOffset val="100"/>
        <c:baseTimeUnit val="years"/>
      </c:dateAx>
      <c:valAx>
        <c:axId val="8606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45.7</c:v>
                </c:pt>
                <c:pt idx="1">
                  <c:v>45.42</c:v>
                </c:pt>
                <c:pt idx="2">
                  <c:v>46.71</c:v>
                </c:pt>
                <c:pt idx="3">
                  <c:v>47.7</c:v>
                </c:pt>
                <c:pt idx="4">
                  <c:v>47.66</c:v>
                </c:pt>
              </c:numCache>
            </c:numRef>
          </c:val>
          <c:extLst xmlns:c16r2="http://schemas.microsoft.com/office/drawing/2015/06/chart">
            <c:ext xmlns:c16="http://schemas.microsoft.com/office/drawing/2014/chart" uri="{C3380CC4-5D6E-409C-BE32-E72D297353CC}">
              <c16:uniqueId val="{00000000-C896-4081-992B-9D20B5D68BC7}"/>
            </c:ext>
          </c:extLst>
        </c:ser>
        <c:dLbls>
          <c:showLegendKey val="0"/>
          <c:showVal val="0"/>
          <c:showCatName val="0"/>
          <c:showSerName val="0"/>
          <c:showPercent val="0"/>
          <c:showBubbleSize val="0"/>
        </c:dLbls>
        <c:gapWidth val="150"/>
        <c:axId val="86083072"/>
        <c:axId val="86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C896-4081-992B-9D20B5D68BC7}"/>
            </c:ext>
          </c:extLst>
        </c:ser>
        <c:dLbls>
          <c:showLegendKey val="0"/>
          <c:showVal val="0"/>
          <c:showCatName val="0"/>
          <c:showSerName val="0"/>
          <c:showPercent val="0"/>
          <c:showBubbleSize val="0"/>
        </c:dLbls>
        <c:marker val="1"/>
        <c:smooth val="0"/>
        <c:axId val="86083072"/>
        <c:axId val="86084992"/>
      </c:lineChart>
      <c:dateAx>
        <c:axId val="86083072"/>
        <c:scaling>
          <c:orientation val="minMax"/>
        </c:scaling>
        <c:delete val="1"/>
        <c:axPos val="b"/>
        <c:numFmt formatCode="ge" sourceLinked="1"/>
        <c:majorTickMark val="none"/>
        <c:minorTickMark val="none"/>
        <c:tickLblPos val="none"/>
        <c:crossAx val="86084992"/>
        <c:crosses val="autoZero"/>
        <c:auto val="1"/>
        <c:lblOffset val="100"/>
        <c:baseTimeUnit val="years"/>
      </c:dateAx>
      <c:valAx>
        <c:axId val="86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8.58</c:v>
                </c:pt>
                <c:pt idx="1">
                  <c:v>8.73</c:v>
                </c:pt>
                <c:pt idx="2">
                  <c:v>8.82</c:v>
                </c:pt>
                <c:pt idx="3">
                  <c:v>9.0500000000000007</c:v>
                </c:pt>
                <c:pt idx="4">
                  <c:v>7.79</c:v>
                </c:pt>
              </c:numCache>
            </c:numRef>
          </c:val>
          <c:extLst xmlns:c16r2="http://schemas.microsoft.com/office/drawing/2015/06/chart">
            <c:ext xmlns:c16="http://schemas.microsoft.com/office/drawing/2014/chart" uri="{C3380CC4-5D6E-409C-BE32-E72D297353CC}">
              <c16:uniqueId val="{00000000-1A2D-4E49-847E-54A2FF77F469}"/>
            </c:ext>
          </c:extLst>
        </c:ser>
        <c:dLbls>
          <c:showLegendKey val="0"/>
          <c:showVal val="0"/>
          <c:showCatName val="0"/>
          <c:showSerName val="0"/>
          <c:showPercent val="0"/>
          <c:showBubbleSize val="0"/>
        </c:dLbls>
        <c:gapWidth val="150"/>
        <c:axId val="85923712"/>
        <c:axId val="859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1A2D-4E49-847E-54A2FF77F469}"/>
            </c:ext>
          </c:extLst>
        </c:ser>
        <c:dLbls>
          <c:showLegendKey val="0"/>
          <c:showVal val="0"/>
          <c:showCatName val="0"/>
          <c:showSerName val="0"/>
          <c:showPercent val="0"/>
          <c:showBubbleSize val="0"/>
        </c:dLbls>
        <c:marker val="1"/>
        <c:smooth val="0"/>
        <c:axId val="85923712"/>
        <c:axId val="85929984"/>
      </c:lineChart>
      <c:dateAx>
        <c:axId val="85923712"/>
        <c:scaling>
          <c:orientation val="minMax"/>
        </c:scaling>
        <c:delete val="1"/>
        <c:axPos val="b"/>
        <c:numFmt formatCode="ge" sourceLinked="1"/>
        <c:majorTickMark val="none"/>
        <c:minorTickMark val="none"/>
        <c:tickLblPos val="none"/>
        <c:crossAx val="85929984"/>
        <c:crosses val="autoZero"/>
        <c:auto val="1"/>
        <c:lblOffset val="100"/>
        <c:baseTimeUnit val="years"/>
      </c:dateAx>
      <c:valAx>
        <c:axId val="859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31.22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0D-4F39-8368-6ABB6D7F452C}"/>
            </c:ext>
          </c:extLst>
        </c:ser>
        <c:dLbls>
          <c:showLegendKey val="0"/>
          <c:showVal val="0"/>
          <c:showCatName val="0"/>
          <c:showSerName val="0"/>
          <c:showPercent val="0"/>
          <c:showBubbleSize val="0"/>
        </c:dLbls>
        <c:gapWidth val="150"/>
        <c:axId val="85959040"/>
        <c:axId val="859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4B0D-4F39-8368-6ABB6D7F452C}"/>
            </c:ext>
          </c:extLst>
        </c:ser>
        <c:dLbls>
          <c:showLegendKey val="0"/>
          <c:showVal val="0"/>
          <c:showCatName val="0"/>
          <c:showSerName val="0"/>
          <c:showPercent val="0"/>
          <c:showBubbleSize val="0"/>
        </c:dLbls>
        <c:marker val="1"/>
        <c:smooth val="0"/>
        <c:axId val="85959040"/>
        <c:axId val="85960960"/>
      </c:lineChart>
      <c:dateAx>
        <c:axId val="85959040"/>
        <c:scaling>
          <c:orientation val="minMax"/>
        </c:scaling>
        <c:delete val="1"/>
        <c:axPos val="b"/>
        <c:numFmt formatCode="ge" sourceLinked="1"/>
        <c:majorTickMark val="none"/>
        <c:minorTickMark val="none"/>
        <c:tickLblPos val="none"/>
        <c:crossAx val="85960960"/>
        <c:crosses val="autoZero"/>
        <c:auto val="1"/>
        <c:lblOffset val="100"/>
        <c:baseTimeUnit val="years"/>
      </c:dateAx>
      <c:valAx>
        <c:axId val="8596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9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801.13</c:v>
                </c:pt>
                <c:pt idx="1">
                  <c:v>963.01</c:v>
                </c:pt>
                <c:pt idx="2">
                  <c:v>1097.49</c:v>
                </c:pt>
                <c:pt idx="3">
                  <c:v>1246.23</c:v>
                </c:pt>
                <c:pt idx="4">
                  <c:v>1214.79</c:v>
                </c:pt>
              </c:numCache>
            </c:numRef>
          </c:val>
          <c:extLst xmlns:c16r2="http://schemas.microsoft.com/office/drawing/2015/06/chart">
            <c:ext xmlns:c16="http://schemas.microsoft.com/office/drawing/2014/chart" uri="{C3380CC4-5D6E-409C-BE32-E72D297353CC}">
              <c16:uniqueId val="{00000000-055E-4C01-BBF8-E2FF2ADFCED5}"/>
            </c:ext>
          </c:extLst>
        </c:ser>
        <c:dLbls>
          <c:showLegendKey val="0"/>
          <c:showVal val="0"/>
          <c:showCatName val="0"/>
          <c:showSerName val="0"/>
          <c:showPercent val="0"/>
          <c:showBubbleSize val="0"/>
        </c:dLbls>
        <c:gapWidth val="150"/>
        <c:axId val="85879424"/>
        <c:axId val="858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055E-4C01-BBF8-E2FF2ADFCED5}"/>
            </c:ext>
          </c:extLst>
        </c:ser>
        <c:dLbls>
          <c:showLegendKey val="0"/>
          <c:showVal val="0"/>
          <c:showCatName val="0"/>
          <c:showSerName val="0"/>
          <c:showPercent val="0"/>
          <c:showBubbleSize val="0"/>
        </c:dLbls>
        <c:marker val="1"/>
        <c:smooth val="0"/>
        <c:axId val="85879424"/>
        <c:axId val="85889792"/>
      </c:lineChart>
      <c:dateAx>
        <c:axId val="85879424"/>
        <c:scaling>
          <c:orientation val="minMax"/>
        </c:scaling>
        <c:delete val="1"/>
        <c:axPos val="b"/>
        <c:numFmt formatCode="ge" sourceLinked="1"/>
        <c:majorTickMark val="none"/>
        <c:minorTickMark val="none"/>
        <c:tickLblPos val="none"/>
        <c:crossAx val="85889792"/>
        <c:crosses val="autoZero"/>
        <c:auto val="1"/>
        <c:lblOffset val="100"/>
        <c:baseTimeUnit val="years"/>
      </c:dateAx>
      <c:valAx>
        <c:axId val="8588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8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234.39</c:v>
                </c:pt>
                <c:pt idx="1">
                  <c:v>220.99</c:v>
                </c:pt>
                <c:pt idx="2">
                  <c:v>208.23</c:v>
                </c:pt>
                <c:pt idx="3">
                  <c:v>195.39</c:v>
                </c:pt>
                <c:pt idx="4">
                  <c:v>182.32</c:v>
                </c:pt>
              </c:numCache>
            </c:numRef>
          </c:val>
          <c:extLst xmlns:c16r2="http://schemas.microsoft.com/office/drawing/2015/06/chart">
            <c:ext xmlns:c16="http://schemas.microsoft.com/office/drawing/2014/chart" uri="{C3380CC4-5D6E-409C-BE32-E72D297353CC}">
              <c16:uniqueId val="{00000000-AF4A-4990-85BA-985D4B50DD58}"/>
            </c:ext>
          </c:extLst>
        </c:ser>
        <c:dLbls>
          <c:showLegendKey val="0"/>
          <c:showVal val="0"/>
          <c:showCatName val="0"/>
          <c:showSerName val="0"/>
          <c:showPercent val="0"/>
          <c:showBubbleSize val="0"/>
        </c:dLbls>
        <c:gapWidth val="150"/>
        <c:axId val="85908096"/>
        <c:axId val="935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AF4A-4990-85BA-985D4B50DD58}"/>
            </c:ext>
          </c:extLst>
        </c:ser>
        <c:dLbls>
          <c:showLegendKey val="0"/>
          <c:showVal val="0"/>
          <c:showCatName val="0"/>
          <c:showSerName val="0"/>
          <c:showPercent val="0"/>
          <c:showBubbleSize val="0"/>
        </c:dLbls>
        <c:marker val="1"/>
        <c:smooth val="0"/>
        <c:axId val="85908096"/>
        <c:axId val="93598464"/>
      </c:lineChart>
      <c:dateAx>
        <c:axId val="85908096"/>
        <c:scaling>
          <c:orientation val="minMax"/>
        </c:scaling>
        <c:delete val="1"/>
        <c:axPos val="b"/>
        <c:numFmt formatCode="ge" sourceLinked="1"/>
        <c:majorTickMark val="none"/>
        <c:minorTickMark val="none"/>
        <c:tickLblPos val="none"/>
        <c:crossAx val="93598464"/>
        <c:crosses val="autoZero"/>
        <c:auto val="1"/>
        <c:lblOffset val="100"/>
        <c:baseTimeUnit val="years"/>
      </c:dateAx>
      <c:valAx>
        <c:axId val="9359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9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90.07</c:v>
                </c:pt>
                <c:pt idx="1">
                  <c:v>113.56</c:v>
                </c:pt>
                <c:pt idx="2">
                  <c:v>112.03</c:v>
                </c:pt>
                <c:pt idx="3">
                  <c:v>116.03</c:v>
                </c:pt>
                <c:pt idx="4">
                  <c:v>106.56</c:v>
                </c:pt>
              </c:numCache>
            </c:numRef>
          </c:val>
          <c:extLst xmlns:c16r2="http://schemas.microsoft.com/office/drawing/2015/06/chart">
            <c:ext xmlns:c16="http://schemas.microsoft.com/office/drawing/2014/chart" uri="{C3380CC4-5D6E-409C-BE32-E72D297353CC}">
              <c16:uniqueId val="{00000000-5554-43C6-8C85-D8CD5A70CDD8}"/>
            </c:ext>
          </c:extLst>
        </c:ser>
        <c:dLbls>
          <c:showLegendKey val="0"/>
          <c:showVal val="0"/>
          <c:showCatName val="0"/>
          <c:showSerName val="0"/>
          <c:showPercent val="0"/>
          <c:showBubbleSize val="0"/>
        </c:dLbls>
        <c:gapWidth val="150"/>
        <c:axId val="93625344"/>
        <c:axId val="936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5554-43C6-8C85-D8CD5A70CDD8}"/>
            </c:ext>
          </c:extLst>
        </c:ser>
        <c:dLbls>
          <c:showLegendKey val="0"/>
          <c:showVal val="0"/>
          <c:showCatName val="0"/>
          <c:showSerName val="0"/>
          <c:showPercent val="0"/>
          <c:showBubbleSize val="0"/>
        </c:dLbls>
        <c:marker val="1"/>
        <c:smooth val="0"/>
        <c:axId val="93625344"/>
        <c:axId val="93627520"/>
      </c:lineChart>
      <c:dateAx>
        <c:axId val="93625344"/>
        <c:scaling>
          <c:orientation val="minMax"/>
        </c:scaling>
        <c:delete val="1"/>
        <c:axPos val="b"/>
        <c:numFmt formatCode="ge" sourceLinked="1"/>
        <c:majorTickMark val="none"/>
        <c:minorTickMark val="none"/>
        <c:tickLblPos val="none"/>
        <c:crossAx val="93627520"/>
        <c:crosses val="autoZero"/>
        <c:auto val="1"/>
        <c:lblOffset val="100"/>
        <c:baseTimeUnit val="years"/>
      </c:dateAx>
      <c:valAx>
        <c:axId val="936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199.65</c:v>
                </c:pt>
                <c:pt idx="1">
                  <c:v>154.91999999999999</c:v>
                </c:pt>
                <c:pt idx="2">
                  <c:v>156.71</c:v>
                </c:pt>
                <c:pt idx="3">
                  <c:v>151.54</c:v>
                </c:pt>
                <c:pt idx="4">
                  <c:v>165.27</c:v>
                </c:pt>
              </c:numCache>
            </c:numRef>
          </c:val>
          <c:extLst xmlns:c16r2="http://schemas.microsoft.com/office/drawing/2015/06/chart">
            <c:ext xmlns:c16="http://schemas.microsoft.com/office/drawing/2014/chart" uri="{C3380CC4-5D6E-409C-BE32-E72D297353CC}">
              <c16:uniqueId val="{00000000-7A7E-43EF-8EE2-CC510AE5F95F}"/>
            </c:ext>
          </c:extLst>
        </c:ser>
        <c:dLbls>
          <c:showLegendKey val="0"/>
          <c:showVal val="0"/>
          <c:showCatName val="0"/>
          <c:showSerName val="0"/>
          <c:showPercent val="0"/>
          <c:showBubbleSize val="0"/>
        </c:dLbls>
        <c:gapWidth val="150"/>
        <c:axId val="93658496"/>
        <c:axId val="936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7A7E-43EF-8EE2-CC510AE5F95F}"/>
            </c:ext>
          </c:extLst>
        </c:ser>
        <c:dLbls>
          <c:showLegendKey val="0"/>
          <c:showVal val="0"/>
          <c:showCatName val="0"/>
          <c:showSerName val="0"/>
          <c:showPercent val="0"/>
          <c:showBubbleSize val="0"/>
        </c:dLbls>
        <c:marker val="1"/>
        <c:smooth val="0"/>
        <c:axId val="93658496"/>
        <c:axId val="93664768"/>
      </c:lineChart>
      <c:dateAx>
        <c:axId val="93658496"/>
        <c:scaling>
          <c:orientation val="minMax"/>
        </c:scaling>
        <c:delete val="1"/>
        <c:axPos val="b"/>
        <c:numFmt formatCode="ge" sourceLinked="1"/>
        <c:majorTickMark val="none"/>
        <c:minorTickMark val="none"/>
        <c:tickLblPos val="none"/>
        <c:crossAx val="93664768"/>
        <c:crosses val="autoZero"/>
        <c:auto val="1"/>
        <c:lblOffset val="100"/>
        <c:baseTimeUnit val="years"/>
      </c:dateAx>
      <c:valAx>
        <c:axId val="936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橋本市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63789</v>
      </c>
      <c r="AM8" s="59"/>
      <c r="AN8" s="59"/>
      <c r="AO8" s="59"/>
      <c r="AP8" s="59"/>
      <c r="AQ8" s="59"/>
      <c r="AR8" s="59"/>
      <c r="AS8" s="59"/>
      <c r="AT8" s="50">
        <f>データ!$S$6</f>
        <v>130.55000000000001</v>
      </c>
      <c r="AU8" s="51"/>
      <c r="AV8" s="51"/>
      <c r="AW8" s="51"/>
      <c r="AX8" s="51"/>
      <c r="AY8" s="51"/>
      <c r="AZ8" s="51"/>
      <c r="BA8" s="51"/>
      <c r="BB8" s="52">
        <f>データ!$T$6</f>
        <v>488.62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92.25</v>
      </c>
      <c r="J10" s="51"/>
      <c r="K10" s="51"/>
      <c r="L10" s="51"/>
      <c r="M10" s="51"/>
      <c r="N10" s="51"/>
      <c r="O10" s="62"/>
      <c r="P10" s="52">
        <f>データ!$P$6</f>
        <v>98.48</v>
      </c>
      <c r="Q10" s="52"/>
      <c r="R10" s="52"/>
      <c r="S10" s="52"/>
      <c r="T10" s="52"/>
      <c r="U10" s="52"/>
      <c r="V10" s="52"/>
      <c r="W10" s="59">
        <f>データ!$Q$6</f>
        <v>3560</v>
      </c>
      <c r="X10" s="59"/>
      <c r="Y10" s="59"/>
      <c r="Z10" s="59"/>
      <c r="AA10" s="59"/>
      <c r="AB10" s="59"/>
      <c r="AC10" s="59"/>
      <c r="AD10" s="2"/>
      <c r="AE10" s="2"/>
      <c r="AF10" s="2"/>
      <c r="AG10" s="2"/>
      <c r="AH10" s="4"/>
      <c r="AI10" s="4"/>
      <c r="AJ10" s="4"/>
      <c r="AK10" s="4"/>
      <c r="AL10" s="59">
        <f>データ!$U$6</f>
        <v>62524</v>
      </c>
      <c r="AM10" s="59"/>
      <c r="AN10" s="59"/>
      <c r="AO10" s="59"/>
      <c r="AP10" s="59"/>
      <c r="AQ10" s="59"/>
      <c r="AR10" s="59"/>
      <c r="AS10" s="59"/>
      <c r="AT10" s="50">
        <f>データ!$V$6</f>
        <v>61.09</v>
      </c>
      <c r="AU10" s="51"/>
      <c r="AV10" s="51"/>
      <c r="AW10" s="51"/>
      <c r="AX10" s="51"/>
      <c r="AY10" s="51"/>
      <c r="AZ10" s="51"/>
      <c r="BA10" s="51"/>
      <c r="BB10" s="52">
        <f>データ!$W$6</f>
        <v>1023.47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AaKmSvMZBX2keOcBvRRg05lELBW6fvAQU+mT2vs0tIM9wkYCnCM/DOeJQ+UeNKdm5E0LJpWpzua0/OwuRNsdA==" saltValue="BQI9Qrzm8Z0HWYb3H1eeQ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302031</v>
      </c>
      <c r="D6" s="33">
        <f t="shared" si="3"/>
        <v>46</v>
      </c>
      <c r="E6" s="33">
        <f t="shared" si="3"/>
        <v>1</v>
      </c>
      <c r="F6" s="33">
        <f t="shared" si="3"/>
        <v>0</v>
      </c>
      <c r="G6" s="33">
        <f t="shared" si="3"/>
        <v>1</v>
      </c>
      <c r="H6" s="33" t="str">
        <f t="shared" si="3"/>
        <v>和歌山県　橋本市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92.25</v>
      </c>
      <c r="P6" s="34">
        <f t="shared" si="3"/>
        <v>98.48</v>
      </c>
      <c r="Q6" s="34">
        <f t="shared" si="3"/>
        <v>3560</v>
      </c>
      <c r="R6" s="34">
        <f t="shared" si="3"/>
        <v>63789</v>
      </c>
      <c r="S6" s="34">
        <f t="shared" si="3"/>
        <v>130.55000000000001</v>
      </c>
      <c r="T6" s="34">
        <f t="shared" si="3"/>
        <v>488.62</v>
      </c>
      <c r="U6" s="34">
        <f t="shared" si="3"/>
        <v>62524</v>
      </c>
      <c r="V6" s="34">
        <f t="shared" si="3"/>
        <v>61.09</v>
      </c>
      <c r="W6" s="34">
        <f t="shared" si="3"/>
        <v>1023.47</v>
      </c>
      <c r="X6" s="35">
        <f>IF(X7="",NA(),X7)</f>
        <v>99.43</v>
      </c>
      <c r="Y6" s="35">
        <f t="shared" ref="Y6:AG6" si="4">IF(Y7="",NA(),Y7)</f>
        <v>116.6</v>
      </c>
      <c r="Z6" s="35">
        <f t="shared" si="4"/>
        <v>114.84</v>
      </c>
      <c r="AA6" s="35">
        <f t="shared" si="4"/>
        <v>117.35</v>
      </c>
      <c r="AB6" s="35">
        <f t="shared" si="4"/>
        <v>109.35</v>
      </c>
      <c r="AC6" s="35">
        <f t="shared" si="4"/>
        <v>107.8</v>
      </c>
      <c r="AD6" s="35">
        <f t="shared" si="4"/>
        <v>111.96</v>
      </c>
      <c r="AE6" s="35">
        <f t="shared" si="4"/>
        <v>112.69</v>
      </c>
      <c r="AF6" s="35">
        <f t="shared" si="4"/>
        <v>113.16</v>
      </c>
      <c r="AG6" s="35">
        <f t="shared" si="4"/>
        <v>112.15</v>
      </c>
      <c r="AH6" s="34" t="str">
        <f>IF(AH7="","",IF(AH7="-","【-】","【"&amp;SUBSTITUTE(TEXT(AH7,"#,##0.00"),"-","△")&amp;"】"))</f>
        <v>【113.39】</v>
      </c>
      <c r="AI6" s="35">
        <f>IF(AI7="",NA(),AI7)</f>
        <v>31.22</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801.13</v>
      </c>
      <c r="AU6" s="35">
        <f t="shared" ref="AU6:BC6" si="6">IF(AU7="",NA(),AU7)</f>
        <v>963.01</v>
      </c>
      <c r="AV6" s="35">
        <f t="shared" si="6"/>
        <v>1097.49</v>
      </c>
      <c r="AW6" s="35">
        <f t="shared" si="6"/>
        <v>1246.23</v>
      </c>
      <c r="AX6" s="35">
        <f t="shared" si="6"/>
        <v>1214.79</v>
      </c>
      <c r="AY6" s="35">
        <f t="shared" si="6"/>
        <v>739.59</v>
      </c>
      <c r="AZ6" s="35">
        <f t="shared" si="6"/>
        <v>335.95</v>
      </c>
      <c r="BA6" s="35">
        <f t="shared" si="6"/>
        <v>346.59</v>
      </c>
      <c r="BB6" s="35">
        <f t="shared" si="6"/>
        <v>357.82</v>
      </c>
      <c r="BC6" s="35">
        <f t="shared" si="6"/>
        <v>355.5</v>
      </c>
      <c r="BD6" s="34" t="str">
        <f>IF(BD7="","",IF(BD7="-","【-】","【"&amp;SUBSTITUTE(TEXT(BD7,"#,##0.00"),"-","△")&amp;"】"))</f>
        <v>【264.34】</v>
      </c>
      <c r="BE6" s="35">
        <f>IF(BE7="",NA(),BE7)</f>
        <v>234.39</v>
      </c>
      <c r="BF6" s="35">
        <f t="shared" ref="BF6:BN6" si="7">IF(BF7="",NA(),BF7)</f>
        <v>220.99</v>
      </c>
      <c r="BG6" s="35">
        <f t="shared" si="7"/>
        <v>208.23</v>
      </c>
      <c r="BH6" s="35">
        <f t="shared" si="7"/>
        <v>195.39</v>
      </c>
      <c r="BI6" s="35">
        <f t="shared" si="7"/>
        <v>182.32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90.07</v>
      </c>
      <c r="BQ6" s="35">
        <f t="shared" ref="BQ6:BY6" si="8">IF(BQ7="",NA(),BQ7)</f>
        <v>113.56</v>
      </c>
      <c r="BR6" s="35">
        <f t="shared" si="8"/>
        <v>112.03</v>
      </c>
      <c r="BS6" s="35">
        <f t="shared" si="8"/>
        <v>116.03</v>
      </c>
      <c r="BT6" s="35">
        <f t="shared" si="8"/>
        <v>106.56</v>
      </c>
      <c r="BU6" s="35">
        <f t="shared" si="8"/>
        <v>99.46</v>
      </c>
      <c r="BV6" s="35">
        <f t="shared" si="8"/>
        <v>105.21</v>
      </c>
      <c r="BW6" s="35">
        <f t="shared" si="8"/>
        <v>105.71</v>
      </c>
      <c r="BX6" s="35">
        <f t="shared" si="8"/>
        <v>106.01</v>
      </c>
      <c r="BY6" s="35">
        <f t="shared" si="8"/>
        <v>104.57</v>
      </c>
      <c r="BZ6" s="34" t="str">
        <f>IF(BZ7="","",IF(BZ7="-","【-】","【"&amp;SUBSTITUTE(TEXT(BZ7,"#,##0.00"),"-","△")&amp;"】"))</f>
        <v>【104.36】</v>
      </c>
      <c r="CA6" s="35">
        <f>IF(CA7="",NA(),CA7)</f>
        <v>199.65</v>
      </c>
      <c r="CB6" s="35">
        <f t="shared" ref="CB6:CJ6" si="9">IF(CB7="",NA(),CB7)</f>
        <v>154.91999999999999</v>
      </c>
      <c r="CC6" s="35">
        <f t="shared" si="9"/>
        <v>156.71</v>
      </c>
      <c r="CD6" s="35">
        <f t="shared" si="9"/>
        <v>151.54</v>
      </c>
      <c r="CE6" s="35">
        <f t="shared" si="9"/>
        <v>165.27</v>
      </c>
      <c r="CF6" s="35">
        <f t="shared" si="9"/>
        <v>171.78</v>
      </c>
      <c r="CG6" s="35">
        <f t="shared" si="9"/>
        <v>162.59</v>
      </c>
      <c r="CH6" s="35">
        <f t="shared" si="9"/>
        <v>162.15</v>
      </c>
      <c r="CI6" s="35">
        <f t="shared" si="9"/>
        <v>162.24</v>
      </c>
      <c r="CJ6" s="35">
        <f t="shared" si="9"/>
        <v>165.47</v>
      </c>
      <c r="CK6" s="34" t="str">
        <f>IF(CK7="","",IF(CK7="-","【-】","【"&amp;SUBSTITUTE(TEXT(CK7,"#,##0.00"),"-","△")&amp;"】"))</f>
        <v>【165.71】</v>
      </c>
      <c r="CL6" s="35">
        <f>IF(CL7="",NA(),CL7)</f>
        <v>38.619999999999997</v>
      </c>
      <c r="CM6" s="35">
        <f t="shared" ref="CM6:CU6" si="10">IF(CM7="",NA(),CM7)</f>
        <v>37.590000000000003</v>
      </c>
      <c r="CN6" s="35">
        <f t="shared" si="10"/>
        <v>37.43</v>
      </c>
      <c r="CO6" s="35">
        <f t="shared" si="10"/>
        <v>37.46</v>
      </c>
      <c r="CP6" s="35">
        <f t="shared" si="10"/>
        <v>38.090000000000003</v>
      </c>
      <c r="CQ6" s="35">
        <f t="shared" si="10"/>
        <v>59.68</v>
      </c>
      <c r="CR6" s="35">
        <f t="shared" si="10"/>
        <v>59.17</v>
      </c>
      <c r="CS6" s="35">
        <f t="shared" si="10"/>
        <v>59.34</v>
      </c>
      <c r="CT6" s="35">
        <f t="shared" si="10"/>
        <v>59.11</v>
      </c>
      <c r="CU6" s="35">
        <f t="shared" si="10"/>
        <v>59.74</v>
      </c>
      <c r="CV6" s="34" t="str">
        <f>IF(CV7="","",IF(CV7="-","【-】","【"&amp;SUBSTITUTE(TEXT(CV7,"#,##0.00"),"-","△")&amp;"】"))</f>
        <v>【60.41】</v>
      </c>
      <c r="CW6" s="35">
        <f>IF(CW7="",NA(),CW7)</f>
        <v>84.67</v>
      </c>
      <c r="CX6" s="35">
        <f t="shared" ref="CX6:DF6" si="11">IF(CX7="",NA(),CX7)</f>
        <v>85.43</v>
      </c>
      <c r="CY6" s="35">
        <f t="shared" si="11"/>
        <v>85.4</v>
      </c>
      <c r="CZ6" s="35">
        <f t="shared" si="11"/>
        <v>84.94</v>
      </c>
      <c r="DA6" s="35">
        <f t="shared" si="11"/>
        <v>83.21</v>
      </c>
      <c r="DB6" s="35">
        <f t="shared" si="11"/>
        <v>87.63</v>
      </c>
      <c r="DC6" s="35">
        <f t="shared" si="11"/>
        <v>87.6</v>
      </c>
      <c r="DD6" s="35">
        <f t="shared" si="11"/>
        <v>87.74</v>
      </c>
      <c r="DE6" s="35">
        <f t="shared" si="11"/>
        <v>87.91</v>
      </c>
      <c r="DF6" s="35">
        <f t="shared" si="11"/>
        <v>87.28</v>
      </c>
      <c r="DG6" s="34" t="str">
        <f>IF(DG7="","",IF(DG7="-","【-】","【"&amp;SUBSTITUTE(TEXT(DG7,"#,##0.00"),"-","△")&amp;"】"))</f>
        <v>【89.93】</v>
      </c>
      <c r="DH6" s="35">
        <f>IF(DH7="",NA(),DH7)</f>
        <v>45.7</v>
      </c>
      <c r="DI6" s="35">
        <f t="shared" ref="DI6:DQ6" si="12">IF(DI7="",NA(),DI7)</f>
        <v>45.42</v>
      </c>
      <c r="DJ6" s="35">
        <f t="shared" si="12"/>
        <v>46.71</v>
      </c>
      <c r="DK6" s="35">
        <f t="shared" si="12"/>
        <v>47.7</v>
      </c>
      <c r="DL6" s="35">
        <f t="shared" si="12"/>
        <v>47.66</v>
      </c>
      <c r="DM6" s="35">
        <f t="shared" si="12"/>
        <v>39.65</v>
      </c>
      <c r="DN6" s="35">
        <f t="shared" si="12"/>
        <v>45.25</v>
      </c>
      <c r="DO6" s="35">
        <f t="shared" si="12"/>
        <v>46.27</v>
      </c>
      <c r="DP6" s="35">
        <f t="shared" si="12"/>
        <v>46.88</v>
      </c>
      <c r="DQ6" s="35">
        <f t="shared" si="12"/>
        <v>46.94</v>
      </c>
      <c r="DR6" s="34" t="str">
        <f>IF(DR7="","",IF(DR7="-","【-】","【"&amp;SUBSTITUTE(TEXT(DR7,"#,##0.00"),"-","△")&amp;"】"))</f>
        <v>【48.12】</v>
      </c>
      <c r="DS6" s="35">
        <f>IF(DS7="",NA(),DS7)</f>
        <v>8.58</v>
      </c>
      <c r="DT6" s="35">
        <f t="shared" ref="DT6:EB6" si="13">IF(DT7="",NA(),DT7)</f>
        <v>8.73</v>
      </c>
      <c r="DU6" s="35">
        <f t="shared" si="13"/>
        <v>8.82</v>
      </c>
      <c r="DV6" s="35">
        <f t="shared" si="13"/>
        <v>9.0500000000000007</v>
      </c>
      <c r="DW6" s="35">
        <f t="shared" si="13"/>
        <v>7.79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0.28999999999999998</v>
      </c>
      <c r="EE6" s="35">
        <f t="shared" ref="EE6:EM6" si="14">IF(EE7="",NA(),EE7)</f>
        <v>0.28999999999999998</v>
      </c>
      <c r="EF6" s="35">
        <f t="shared" si="14"/>
        <v>0.22</v>
      </c>
      <c r="EG6" s="35">
        <f t="shared" si="14"/>
        <v>0.24</v>
      </c>
      <c r="EH6" s="35">
        <f t="shared" si="14"/>
        <v>0.09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302031</v>
      </c>
      <c r="D7" s="37">
        <v>46</v>
      </c>
      <c r="E7" s="37">
        <v>1</v>
      </c>
      <c r="F7" s="37">
        <v>0</v>
      </c>
      <c r="G7" s="37">
        <v>1</v>
      </c>
      <c r="H7" s="37" t="s">
        <v>105</v>
      </c>
      <c r="I7" s="37" t="s">
        <v>106</v>
      </c>
      <c r="J7" s="37" t="s">
        <v>107</v>
      </c>
      <c r="K7" s="37" t="s">
        <v>108</v>
      </c>
      <c r="L7" s="37" t="s">
        <v>109</v>
      </c>
      <c r="M7" s="37" t="s">
        <v>110</v>
      </c>
      <c r="N7" s="38" t="s">
        <v>111</v>
      </c>
      <c r="O7" s="38">
        <v>92.25</v>
      </c>
      <c r="P7" s="38">
        <v>98.48</v>
      </c>
      <c r="Q7" s="38">
        <v>3560</v>
      </c>
      <c r="R7" s="38">
        <v>63789</v>
      </c>
      <c r="S7" s="38">
        <v>130.55000000000001</v>
      </c>
      <c r="T7" s="38">
        <v>488.62</v>
      </c>
      <c r="U7" s="38">
        <v>62524</v>
      </c>
      <c r="V7" s="38">
        <v>61.09</v>
      </c>
      <c r="W7" s="38">
        <v>1023.47</v>
      </c>
      <c r="X7" s="38">
        <v>99.43</v>
      </c>
      <c r="Y7" s="38">
        <v>116.6</v>
      </c>
      <c r="Z7" s="38">
        <v>114.84</v>
      </c>
      <c r="AA7" s="38">
        <v>117.35</v>
      </c>
      <c r="AB7" s="38">
        <v>109.35</v>
      </c>
      <c r="AC7" s="38">
        <v>107.8</v>
      </c>
      <c r="AD7" s="38">
        <v>111.96</v>
      </c>
      <c r="AE7" s="38">
        <v>112.69</v>
      </c>
      <c r="AF7" s="38">
        <v>113.16</v>
      </c>
      <c r="AG7" s="38">
        <v>112.15</v>
      </c>
      <c r="AH7" s="38">
        <v>113.39</v>
      </c>
      <c r="AI7" s="38">
        <v>31.22</v>
      </c>
      <c r="AJ7" s="38">
        <v>0</v>
      </c>
      <c r="AK7" s="38">
        <v>0</v>
      </c>
      <c r="AL7" s="38">
        <v>0</v>
      </c>
      <c r="AM7" s="38">
        <v>0</v>
      </c>
      <c r="AN7" s="38">
        <v>4.3899999999999997</v>
      </c>
      <c r="AO7" s="38">
        <v>0.41</v>
      </c>
      <c r="AP7" s="38">
        <v>0.54</v>
      </c>
      <c r="AQ7" s="38">
        <v>0.68</v>
      </c>
      <c r="AR7" s="38">
        <v>1</v>
      </c>
      <c r="AS7" s="38">
        <v>0.85</v>
      </c>
      <c r="AT7" s="38">
        <v>801.13</v>
      </c>
      <c r="AU7" s="38">
        <v>963.01</v>
      </c>
      <c r="AV7" s="38">
        <v>1097.49</v>
      </c>
      <c r="AW7" s="38">
        <v>1246.23</v>
      </c>
      <c r="AX7" s="38">
        <v>1214.79</v>
      </c>
      <c r="AY7" s="38">
        <v>739.59</v>
      </c>
      <c r="AZ7" s="38">
        <v>335.95</v>
      </c>
      <c r="BA7" s="38">
        <v>346.59</v>
      </c>
      <c r="BB7" s="38">
        <v>357.82</v>
      </c>
      <c r="BC7" s="38">
        <v>355.5</v>
      </c>
      <c r="BD7" s="38">
        <v>264.33999999999997</v>
      </c>
      <c r="BE7" s="38">
        <v>234.39</v>
      </c>
      <c r="BF7" s="38">
        <v>220.99</v>
      </c>
      <c r="BG7" s="38">
        <v>208.23</v>
      </c>
      <c r="BH7" s="38">
        <v>195.39</v>
      </c>
      <c r="BI7" s="38">
        <v>182.32</v>
      </c>
      <c r="BJ7" s="38">
        <v>324.08999999999997</v>
      </c>
      <c r="BK7" s="38">
        <v>319.82</v>
      </c>
      <c r="BL7" s="38">
        <v>312.02999999999997</v>
      </c>
      <c r="BM7" s="38">
        <v>307.45999999999998</v>
      </c>
      <c r="BN7" s="38">
        <v>312.58</v>
      </c>
      <c r="BO7" s="38">
        <v>274.27</v>
      </c>
      <c r="BP7" s="38">
        <v>90.07</v>
      </c>
      <c r="BQ7" s="38">
        <v>113.56</v>
      </c>
      <c r="BR7" s="38">
        <v>112.03</v>
      </c>
      <c r="BS7" s="38">
        <v>116.03</v>
      </c>
      <c r="BT7" s="38">
        <v>106.56</v>
      </c>
      <c r="BU7" s="38">
        <v>99.46</v>
      </c>
      <c r="BV7" s="38">
        <v>105.21</v>
      </c>
      <c r="BW7" s="38">
        <v>105.71</v>
      </c>
      <c r="BX7" s="38">
        <v>106.01</v>
      </c>
      <c r="BY7" s="38">
        <v>104.57</v>
      </c>
      <c r="BZ7" s="38">
        <v>104.36</v>
      </c>
      <c r="CA7" s="38">
        <v>199.65</v>
      </c>
      <c r="CB7" s="38">
        <v>154.91999999999999</v>
      </c>
      <c r="CC7" s="38">
        <v>156.71</v>
      </c>
      <c r="CD7" s="38">
        <v>151.54</v>
      </c>
      <c r="CE7" s="38">
        <v>165.27</v>
      </c>
      <c r="CF7" s="38">
        <v>171.78</v>
      </c>
      <c r="CG7" s="38">
        <v>162.59</v>
      </c>
      <c r="CH7" s="38">
        <v>162.15</v>
      </c>
      <c r="CI7" s="38">
        <v>162.24</v>
      </c>
      <c r="CJ7" s="38">
        <v>165.47</v>
      </c>
      <c r="CK7" s="38">
        <v>165.71</v>
      </c>
      <c r="CL7" s="38">
        <v>38.619999999999997</v>
      </c>
      <c r="CM7" s="38">
        <v>37.590000000000003</v>
      </c>
      <c r="CN7" s="38">
        <v>37.43</v>
      </c>
      <c r="CO7" s="38">
        <v>37.46</v>
      </c>
      <c r="CP7" s="38">
        <v>38.090000000000003</v>
      </c>
      <c r="CQ7" s="38">
        <v>59.68</v>
      </c>
      <c r="CR7" s="38">
        <v>59.17</v>
      </c>
      <c r="CS7" s="38">
        <v>59.34</v>
      </c>
      <c r="CT7" s="38">
        <v>59.11</v>
      </c>
      <c r="CU7" s="38">
        <v>59.74</v>
      </c>
      <c r="CV7" s="38">
        <v>60.41</v>
      </c>
      <c r="CW7" s="38">
        <v>84.67</v>
      </c>
      <c r="CX7" s="38">
        <v>85.43</v>
      </c>
      <c r="CY7" s="38">
        <v>85.4</v>
      </c>
      <c r="CZ7" s="38">
        <v>84.94</v>
      </c>
      <c r="DA7" s="38">
        <v>83.21</v>
      </c>
      <c r="DB7" s="38">
        <v>87.63</v>
      </c>
      <c r="DC7" s="38">
        <v>87.6</v>
      </c>
      <c r="DD7" s="38">
        <v>87.74</v>
      </c>
      <c r="DE7" s="38">
        <v>87.91</v>
      </c>
      <c r="DF7" s="38">
        <v>87.28</v>
      </c>
      <c r="DG7" s="38">
        <v>89.93</v>
      </c>
      <c r="DH7" s="38">
        <v>45.7</v>
      </c>
      <c r="DI7" s="38">
        <v>45.42</v>
      </c>
      <c r="DJ7" s="38">
        <v>46.71</v>
      </c>
      <c r="DK7" s="38">
        <v>47.7</v>
      </c>
      <c r="DL7" s="38">
        <v>47.66</v>
      </c>
      <c r="DM7" s="38">
        <v>39.65</v>
      </c>
      <c r="DN7" s="38">
        <v>45.25</v>
      </c>
      <c r="DO7" s="38">
        <v>46.27</v>
      </c>
      <c r="DP7" s="38">
        <v>46.88</v>
      </c>
      <c r="DQ7" s="38">
        <v>46.94</v>
      </c>
      <c r="DR7" s="38">
        <v>48.12</v>
      </c>
      <c r="DS7" s="38">
        <v>8.58</v>
      </c>
      <c r="DT7" s="38">
        <v>8.73</v>
      </c>
      <c r="DU7" s="38">
        <v>8.82</v>
      </c>
      <c r="DV7" s="38">
        <v>9.0500000000000007</v>
      </c>
      <c r="DW7" s="38">
        <v>7.79</v>
      </c>
      <c r="DX7" s="38">
        <v>9.7100000000000009</v>
      </c>
      <c r="DY7" s="38">
        <v>10.71</v>
      </c>
      <c r="DZ7" s="38">
        <v>10.93</v>
      </c>
      <c r="EA7" s="38">
        <v>13.39</v>
      </c>
      <c r="EB7" s="38">
        <v>14.48</v>
      </c>
      <c r="EC7" s="38">
        <v>15.89</v>
      </c>
      <c r="ED7" s="38">
        <v>0.28999999999999998</v>
      </c>
      <c r="EE7" s="38">
        <v>0.28999999999999998</v>
      </c>
      <c r="EF7" s="38">
        <v>0.22</v>
      </c>
      <c r="EG7" s="38">
        <v>0.24</v>
      </c>
      <c r="EH7" s="38">
        <v>0.09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2018-12-03T08:35:21Z</dcterms:created>
  <dcterms:modified xsi:type="dcterms:W3CDTF">2019-01-18T05:47:06Z</dcterms:modified>
</cp:coreProperties>
</file>