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経理課\水道経理課　財務経営班\経理課 財務班\法橋\経営比較分析表\H30\201901151816_公営企業に係る「経営比較分析表」の分析等について】_NO_75458\回答\"/>
    </mc:Choice>
  </mc:AlternateContent>
  <workbookProtection workbookAlgorithmName="SHA-512" workbookHashValue="Cv50xn99fdio61sZm6naSM6734GoAGKV1yp9N3mcelvqQuoYlLpm/POJiiGCJ2yzveKejo1ywMfNJG198PgmIw==" workbookSaltValue="ElwTDcxgfttPvcQDUEUau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<sst xmlns="http://schemas.openxmlformats.org/spreadsheetml/2006/main" count="232" uniqueCount="120">
  <si>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</si>
  <si>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</si>
  <si>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</si>
  <si>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</si>
  <si>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</si>
  <si>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</si>
  <si>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</si>
  <si>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</si>
  <si>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</si>
  <si>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</si>
  <si>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</si>
  <si>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</si>
  <si>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</si>
  <si>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</si>
  <si>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</si>
  <si>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</si>
  <si>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</si>
  <si>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</si>
  <si>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</si>
  <si>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</si>
  <si>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</si>
  <si>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</si>
  <si>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</si>
  <si>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</si>
  <si>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</si>
  <si>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</si>
  <si>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</si>
  <si>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</si>
  <si>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</si>
  <si>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</si>
  <si>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</si>
  <si>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</si>
  <si>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</si>
  <si>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</si>
  <si>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</si>
  <si>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</si>
  <si>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</si>
  <si>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</si>
  <si>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</si>
  <si>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</si>
  <si>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</si>
  <si>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</si>
  <si>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</si>
  <si>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</si>
  <si>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</si>
  <si>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</si>
  <si>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</si>
  <si>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</si>
  <si>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</si>
  <si>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</si>
  <si>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</si>
  <si>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</si>
  <si>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</si>
  <si>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</si>
  <si>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</si>
  <si>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</si>
  <si>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</si>
  <si>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</si>
  <si>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</si>
  <si>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</si>
  <si>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</si>
  <si>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</si>
  <si>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</si>
  <si>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</si>
  <si>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</si>
  <si>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</si>
  <si>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</si>
  <si>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</si>
  <si>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</si>
  <si>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</si>
  <si>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</si>
  <si>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</si>
  <si>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</si>
  <si>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</si>
  <si>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</si>
  <si>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</si>
  <si>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</si>
  <si>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</si>
  <si>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</si>
  <si>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</si>
  <si>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</si>
  <si>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</si>
  <si>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</si>
  <si>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</si>
  <si>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</si>
  <si>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</si>
  <si>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</si>
  <si>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</si>
  <si>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</si>
  <si>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</si>
  <si>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</si>
  <si>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</si>
  <si>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</si>
  <si>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</si>
  <si>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</si>
  <si>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</si>
  <si>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</si>
  <si>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</si>
  <si>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</si>
  <si>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</si>
  <si>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</si>
  <si>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</si>
  <si>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</si>
  <si>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</si>
  <si>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</si>
  <si>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和歌山市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</si>
  <si>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</si>
  <si>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</si>
  <si>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</si>
  <si>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</si>
  <si>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</si>
  <si>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</si>
  <si>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</si>
  <si>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</si>
  <si>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</si>
  <si>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</si>
  <si>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</si>
  <si>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水道料金収入が減少を続ける中、施設の更新時期を迎え、経営環境はますます厳しくなっている。今後の施設整備は、将来の水需要に沿った適正規模の投資を行い、生産性を高めるうえでも合理的・効率的に行う必要がある。同時に、これまでの企業債に依存した財政運営から、企業債以外の特定財源の確保に努め、経営基盤の強化を図る必要がある。</t>
    <phoneticPr fontId="4"/>
  </si>
  <si>
    <t>　①有形固定資産減価償却率（％）は、平均値より低い水準で推移しているが、老朽化した施設の増加傾向にあるので、計画的な更新が必要である。
　②管路経年化率（％）は、管路の更新が耐用年数にあわせて行えていない状況にあり、平均値同様、増加傾向にある。
　③管路更新率（％）は、基幹浄水場の整備を優先的に行っており、管路に対する投資規模を見直しているため、減少傾向にあるが、今後は経年化管路の更新にも重点を置く必要がある。</t>
    <rPh sb="20" eb="21">
      <t>チ</t>
    </rPh>
    <rPh sb="25" eb="27">
      <t>スイジュン</t>
    </rPh>
    <rPh sb="28" eb="30">
      <t>スイイ</t>
    </rPh>
    <rPh sb="44" eb="46">
      <t>ゾウカ</t>
    </rPh>
    <rPh sb="46" eb="48">
      <t>ケイコウ</t>
    </rPh>
    <rPh sb="54" eb="56">
      <t>ケイカク</t>
    </rPh>
    <rPh sb="56" eb="57">
      <t>テキ</t>
    </rPh>
    <rPh sb="58" eb="60">
      <t>コウシン</t>
    </rPh>
    <rPh sb="183" eb="185">
      <t>コンゴ</t>
    </rPh>
    <rPh sb="186" eb="189">
      <t>ケイネンカ</t>
    </rPh>
    <rPh sb="189" eb="191">
      <t>カンロ</t>
    </rPh>
    <rPh sb="192" eb="194">
      <t>コウシン</t>
    </rPh>
    <rPh sb="196" eb="198">
      <t>ジュウテン</t>
    </rPh>
    <rPh sb="199" eb="200">
      <t>オ</t>
    </rPh>
    <rPh sb="201" eb="203">
      <t>ヒツヨウ</t>
    </rPh>
    <phoneticPr fontId="4"/>
  </si>
  <si>
    <t>　①経常収支比率（％）については、水需要の減少に伴い、収益の減少が続いているが、人件費等の経費削減を図ることにより、経常収支は、黒字で推移している。平成２８年度の上昇は人件費等の経費削減によるものである。平成２９年度の減少は、浄水場の更新に伴う減価償却費の増加によるものである。
　②累積欠損金比率（％）は、各年度0.00％で推移している。
　③流動比率（％）は、平成２６年度以降、会計制度の変更により、流動負債に翌年度償還分の企業債が新たに加わったことにより、大きく減少したもので、④企業債残高対給水収益比率（％）は、平均値と比べかなり高い推移を示している。これは、これまで行った施設整備の財源に、企業債を多く用いたためである。
　⑤料金回収率（％）及び⑥給水原価（円）の推移についても、①の要因によるものである。
　⑦施設利用率（％）は、平均値同様減少傾向にある。これは、料金収入の減少に付随する配水量の減少によるものである。
　⑧有収率（％）は、管路の布設替えなど各種取り組みを行ってきたことで、上昇傾向にあるが、平均値と比較すると依然として６．９ポイント近く低い状況にある。</t>
    <rPh sb="102" eb="104">
      <t>ヘイセイ</t>
    </rPh>
    <rPh sb="106" eb="108">
      <t>ネンド</t>
    </rPh>
    <rPh sb="109" eb="111">
      <t>ゲンショウ</t>
    </rPh>
    <rPh sb="113" eb="115">
      <t>ジョウスイ</t>
    </rPh>
    <rPh sb="115" eb="116">
      <t>ジョウ</t>
    </rPh>
    <rPh sb="117" eb="119">
      <t>コウシン</t>
    </rPh>
    <rPh sb="120" eb="121">
      <t>トモナ</t>
    </rPh>
    <rPh sb="122" eb="124">
      <t>ゲンカ</t>
    </rPh>
    <rPh sb="124" eb="126">
      <t>ショウキャク</t>
    </rPh>
    <rPh sb="126" eb="127">
      <t>ヒ</t>
    </rPh>
    <rPh sb="128" eb="130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</si>
</sst>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0.67</c:v>
                </c:pt>
                <c:pt idx="2">
                  <c:v>0.49</c:v>
                </c:pt>
                <c:pt idx="3">
                  <c:v>0.37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A-46A2-A8BC-C747F237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0.69</c:v>
                </c:pt>
                <c:pt idx="2">
                  <c:v>0.74</c:v>
                </c:pt>
                <c:pt idx="3">
                  <c:v>0.73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A-46A2-A8BC-C747F237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66.180000000000007</c:v>
                </c:pt>
                <c:pt idx="2">
                  <c:v>64.92</c:v>
                </c:pt>
                <c:pt idx="3">
                  <c:v>64.31</c:v>
                </c:pt>
                <c:pt idx="4">
                  <c:v>63.01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F-4EBF-B8B6-1490E084E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63.91</c:v>
                </c:pt>
                <c:pt idx="1">
                  <c:v>63.25</c:v>
                </c:pt>
                <c:pt idx="2">
                  <c:v>63.03</c:v>
                </c:pt>
                <c:pt idx="3">
                  <c:v>63.18</c:v>
                </c:pt>
                <c:pt idx="4">
                  <c:v>63.54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F-4EBF-B8B6-1490E084E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81.89</c:v>
                </c:pt>
                <c:pt idx="2">
                  <c:v>82.89</c:v>
                </c:pt>
                <c:pt idx="3">
                  <c:v>83.77</c:v>
                </c:pt>
                <c:pt idx="4">
                  <c:v>84.59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B-4262-A8BE-313B5F28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91.45</c:v>
                </c:pt>
                <c:pt idx="1">
                  <c:v>91.07</c:v>
                </c:pt>
                <c:pt idx="2">
                  <c:v>91.21</c:v>
                </c:pt>
                <c:pt idx="3">
                  <c:v>91.6</c:v>
                </c:pt>
                <c:pt idx="4">
                  <c:v>91.48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B-4262-A8BE-313B5F28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109.19</c:v>
                </c:pt>
                <c:pt idx="1">
                  <c:v>110.23</c:v>
                </c:pt>
                <c:pt idx="2">
                  <c:v>110.24</c:v>
                </c:pt>
                <c:pt idx="3">
                  <c:v>114.05</c:v>
                </c:pt>
                <c:pt idx="4">
                  <c:v>111.3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A-412F-A00E-CC7AA95B6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108.98</c:v>
                </c:pt>
                <c:pt idx="1">
                  <c:v>114.44</c:v>
                </c:pt>
                <c:pt idx="2">
                  <c:v>115.21</c:v>
                </c:pt>
                <c:pt idx="3">
                  <c:v>117.25</c:v>
                </c:pt>
                <c:pt idx="4">
                  <c:v>116.77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A-412F-A00E-CC7AA95B6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44.42</c:v>
                </c:pt>
                <c:pt idx="1">
                  <c:v>46.02</c:v>
                </c:pt>
                <c:pt idx="2">
                  <c:v>47.32</c:v>
                </c:pt>
                <c:pt idx="3">
                  <c:v>46.24</c:v>
                </c:pt>
                <c:pt idx="4">
                  <c:v>47.81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7-4EDC-B68C-C8870DF0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45.38</c:v>
                </c:pt>
                <c:pt idx="1">
                  <c:v>47.7</c:v>
                </c:pt>
                <c:pt idx="2">
                  <c:v>48.41</c:v>
                </c:pt>
                <c:pt idx="3">
                  <c:v>49.1</c:v>
                </c:pt>
                <c:pt idx="4">
                  <c:v>49.66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7-4EDC-B68C-C8870DF0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12.22</c:v>
                </c:pt>
                <c:pt idx="1">
                  <c:v>13.03</c:v>
                </c:pt>
                <c:pt idx="2">
                  <c:v>13.73</c:v>
                </c:pt>
                <c:pt idx="3">
                  <c:v>15.03</c:v>
                </c:pt>
                <c:pt idx="4">
                  <c:v>16.059999999999999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F-4788-8E6C-6B7F81845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13.33</c:v>
                </c:pt>
                <c:pt idx="1">
                  <c:v>14.54</c:v>
                </c:pt>
                <c:pt idx="2">
                  <c:v>16.16</c:v>
                </c:pt>
                <c:pt idx="3">
                  <c:v>17.420000000000002</c:v>
                </c:pt>
                <c:pt idx="4">
                  <c:v>18.940000000000001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F-4788-8E6C-6B7F81845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6DF-AC5A-410C1D4FF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0.34</c:v>
                </c:pt>
                <c:pt idx="1">
                  <c:v>0</c:v>
                </c:pt>
                <c:pt idx="2" formatCode="#,##0.00;&quot;△&quot;#,##0.00;&quot;-&quot;">
                  <c:v>0.71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5-46DF-AC5A-410C1D4FF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298.38</c:v>
                </c:pt>
                <c:pt idx="1">
                  <c:v>139.31</c:v>
                </c:pt>
                <c:pt idx="2">
                  <c:v>140.26</c:v>
                </c:pt>
                <c:pt idx="3">
                  <c:v>138.9</c:v>
                </c:pt>
                <c:pt idx="4">
                  <c:v>141.75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2-42E2-A29A-4E4C4D94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473.46</c:v>
                </c:pt>
                <c:pt idx="1">
                  <c:v>240.81</c:v>
                </c:pt>
                <c:pt idx="2">
                  <c:v>241.71</c:v>
                </c:pt>
                <c:pt idx="3">
                  <c:v>249.08</c:v>
                </c:pt>
                <c:pt idx="4">
                  <c:v>254.05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2-42E2-A29A-4E4C4D94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656.76</c:v>
                </c:pt>
                <c:pt idx="1">
                  <c:v>675.31</c:v>
                </c:pt>
                <c:pt idx="2">
                  <c:v>680.55</c:v>
                </c:pt>
                <c:pt idx="3">
                  <c:v>686.18</c:v>
                </c:pt>
                <c:pt idx="4">
                  <c:v>693.2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D-4653-928E-8E370F73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285.77</c:v>
                </c:pt>
                <c:pt idx="1">
                  <c:v>283.10000000000002</c:v>
                </c:pt>
                <c:pt idx="2">
                  <c:v>274.14</c:v>
                </c:pt>
                <c:pt idx="3">
                  <c:v>266.66000000000003</c:v>
                </c:pt>
                <c:pt idx="4">
                  <c:v>258.63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D-4653-928E-8E370F737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103.63</c:v>
                </c:pt>
                <c:pt idx="1">
                  <c:v>105.58</c:v>
                </c:pt>
                <c:pt idx="2">
                  <c:v>105.41</c:v>
                </c:pt>
                <c:pt idx="3">
                  <c:v>109.43</c:v>
                </c:pt>
                <c:pt idx="4">
                  <c:v>106.77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0-4652-8889-B29146FA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100.77</c:v>
                </c:pt>
                <c:pt idx="1">
                  <c:v>107.74</c:v>
                </c:pt>
                <c:pt idx="2">
                  <c:v>108.81</c:v>
                </c:pt>
                <c:pt idx="3">
                  <c:v>110.87</c:v>
                </c:pt>
                <c:pt idx="4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0-4652-8889-B29146FA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158.6</c:v>
                </c:pt>
                <c:pt idx="1">
                  <c:v>155.66999999999999</c:v>
                </c:pt>
                <c:pt idx="2">
                  <c:v>155.55000000000001</c:v>
                </c:pt>
                <c:pt idx="3">
                  <c:v>149.44999999999999</c:v>
                </c:pt>
                <c:pt idx="4">
                  <c:v>152.91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5-4954-9DCE-128196CB7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165.74</c:v>
                </c:pt>
                <c:pt idx="1">
                  <c:v>154.33000000000001</c:v>
                </c:pt>
                <c:pt idx="2">
                  <c:v>152.94999999999999</c:v>
                </c:pt>
                <c:pt idx="3">
                  <c:v>150.54</c:v>
                </c:pt>
                <c:pt idx="4">
                  <c:v>151.85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5-4954-9DCE-128196CB7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2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和歌山県　和歌山市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A1</v>
      </c>
      <c r="X8" s="82"/>
      <c r="Y8" s="82"/>
      <c r="Z8" s="82"/>
      <c r="AA8" s="82"/>
      <c r="AB8" s="82"/>
      <c r="AC8" s="82"/>
      <c r="AD8" s="82" t="str">
        <f>データ!$M$6</f>
        <v>自治体職員</v>
      </c>
      <c r="AE8" s="82"/>
      <c r="AF8" s="82"/>
      <c r="AG8" s="82"/>
      <c r="AH8" s="82"/>
      <c r="AI8" s="82"/>
      <c r="AJ8" s="82"/>
      <c r="AK8" s="4"/>
      <c r="AL8" s="70">
        <f>データ!$R$6</f>
        <v>371042</v>
      </c>
      <c r="AM8" s="70"/>
      <c r="AN8" s="70"/>
      <c r="AO8" s="70"/>
      <c r="AP8" s="70"/>
      <c r="AQ8" s="70"/>
      <c r="AR8" s="70"/>
      <c r="AS8" s="70"/>
      <c r="AT8" s="66">
        <f>データ!$S$6</f>
        <v>208.84</v>
      </c>
      <c r="AU8" s="67"/>
      <c r="AV8" s="67"/>
      <c r="AW8" s="67"/>
      <c r="AX8" s="67"/>
      <c r="AY8" s="67"/>
      <c r="AZ8" s="67"/>
      <c r="BA8" s="67"/>
      <c r="BB8" s="69">
        <f>データ!$T$6</f>
        <v>1776.68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48.29</v>
      </c>
      <c r="J10" s="67"/>
      <c r="K10" s="67"/>
      <c r="L10" s="67"/>
      <c r="M10" s="67"/>
      <c r="N10" s="67"/>
      <c r="O10" s="68"/>
      <c r="P10" s="69">
        <f>データ!$P$6</f>
        <v>95.28</v>
      </c>
      <c r="Q10" s="69"/>
      <c r="R10" s="69"/>
      <c r="S10" s="69"/>
      <c r="T10" s="69"/>
      <c r="U10" s="69"/>
      <c r="V10" s="69"/>
      <c r="W10" s="70">
        <f>データ!$Q$6</f>
        <v>2484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352388</v>
      </c>
      <c r="AM10" s="70"/>
      <c r="AN10" s="70"/>
      <c r="AO10" s="70"/>
      <c r="AP10" s="70"/>
      <c r="AQ10" s="70"/>
      <c r="AR10" s="70"/>
      <c r="AS10" s="70"/>
      <c r="AT10" s="66">
        <f>データ!$V$6</f>
        <v>210.22</v>
      </c>
      <c r="AU10" s="67"/>
      <c r="AV10" s="67"/>
      <c r="AW10" s="67"/>
      <c r="AX10" s="67"/>
      <c r="AY10" s="67"/>
      <c r="AZ10" s="67"/>
      <c r="BA10" s="67"/>
      <c r="BB10" s="69">
        <f>データ!$W$6</f>
        <v>1676.28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117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uMSzA28U48O2QYEBBqCN5VLtN5YxKqy7W16iIr9hANE7NcL+9JMxYghnqNeficMbIuZdwBzfbFRVzLShRjNtQw==" saltValue="UZxfN/ere6tIdAE1w8lqY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302015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和歌山県　和歌山市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A1</v>
      </c>
      <c r="M6" s="33" t="str">
        <f t="shared" si="3"/>
        <v>自治体職員</v>
      </c>
      <c r="N6" s="34" t="str">
        <f t="shared" si="3"/>
        <v>-</v>
      </c>
      <c r="O6" s="34">
        <f t="shared" si="3"/>
        <v>48.29</v>
      </c>
      <c r="P6" s="34">
        <f t="shared" si="3"/>
        <v>95.28</v>
      </c>
      <c r="Q6" s="34">
        <f t="shared" si="3"/>
        <v>2484</v>
      </c>
      <c r="R6" s="34">
        <f t="shared" si="3"/>
        <v>371042</v>
      </c>
      <c r="S6" s="34">
        <f t="shared" si="3"/>
        <v>208.84</v>
      </c>
      <c r="T6" s="34">
        <f t="shared" si="3"/>
        <v>1776.68</v>
      </c>
      <c r="U6" s="34">
        <f t="shared" si="3"/>
        <v>352388</v>
      </c>
      <c r="V6" s="34">
        <f t="shared" si="3"/>
        <v>210.22</v>
      </c>
      <c r="W6" s="34">
        <f t="shared" si="3"/>
        <v>1676.28</v>
      </c>
      <c r="X6" s="35">
        <f>IF(X7="",NA(),X7)</f>
        <v>109.19</v>
      </c>
      <c r="Y6" s="35">
        <f t="shared" ref="Y6:AG6" si="4">IF(Y7="",NA(),Y7)</f>
        <v>110.23</v>
      </c>
      <c r="Z6" s="35">
        <f t="shared" si="4"/>
        <v>110.24</v>
      </c>
      <c r="AA6" s="35">
        <f t="shared" si="4"/>
        <v>114.05</v>
      </c>
      <c r="AB6" s="35">
        <f t="shared" si="4"/>
        <v>111.3</v>
      </c>
      <c r="AC6" s="35">
        <f t="shared" si="4"/>
        <v>108.98</v>
      </c>
      <c r="AD6" s="35">
        <f t="shared" si="4"/>
        <v>114.44</v>
      </c>
      <c r="AE6" s="35">
        <f t="shared" si="4"/>
        <v>115.21</v>
      </c>
      <c r="AF6" s="35">
        <f t="shared" si="4"/>
        <v>117.25</v>
      </c>
      <c r="AG6" s="35">
        <f t="shared" si="4"/>
        <v>116.77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0.34</v>
      </c>
      <c r="AO6" s="34">
        <f t="shared" si="5"/>
        <v>0</v>
      </c>
      <c r="AP6" s="35">
        <f t="shared" si="5"/>
        <v>0.71</v>
      </c>
      <c r="AQ6" s="34">
        <f t="shared" si="5"/>
        <v>0</v>
      </c>
      <c r="AR6" s="34">
        <f t="shared" si="5"/>
        <v>0</v>
      </c>
      <c r="AS6" s="34" t="str">
        <f>IF(AS7="","",IF(AS7="-","【-】","【"&amp;SUBSTITUTE(TEXT(AS7,"#,##0.00"),"-","△")&amp;"】"))</f>
        <v>【0.85】</v>
      </c>
      <c r="AT6" s="35">
        <f>IF(AT7="",NA(),AT7)</f>
        <v>298.38</v>
      </c>
      <c r="AU6" s="35">
        <f t="shared" ref="AU6:BC6" si="6">IF(AU7="",NA(),AU7)</f>
        <v>139.31</v>
      </c>
      <c r="AV6" s="35">
        <f t="shared" si="6"/>
        <v>140.26</v>
      </c>
      <c r="AW6" s="35">
        <f t="shared" si="6"/>
        <v>138.9</v>
      </c>
      <c r="AX6" s="35">
        <f t="shared" si="6"/>
        <v>141.75</v>
      </c>
      <c r="AY6" s="35">
        <f t="shared" si="6"/>
        <v>473.46</v>
      </c>
      <c r="AZ6" s="35">
        <f t="shared" si="6"/>
        <v>240.81</v>
      </c>
      <c r="BA6" s="35">
        <f t="shared" si="6"/>
        <v>241.71</v>
      </c>
      <c r="BB6" s="35">
        <f t="shared" si="6"/>
        <v>249.08</v>
      </c>
      <c r="BC6" s="35">
        <f t="shared" si="6"/>
        <v>254.05</v>
      </c>
      <c r="BD6" s="34" t="str">
        <f>IF(BD7="","",IF(BD7="-","【-】","【"&amp;SUBSTITUTE(TEXT(BD7,"#,##0.00"),"-","△")&amp;"】"))</f>
        <v>【264.34】</v>
      </c>
      <c r="BE6" s="35">
        <f>IF(BE7="",NA(),BE7)</f>
        <v>656.76</v>
      </c>
      <c r="BF6" s="35">
        <f t="shared" ref="BF6:BN6" si="7">IF(BF7="",NA(),BF7)</f>
        <v>675.31</v>
      </c>
      <c r="BG6" s="35">
        <f t="shared" si="7"/>
        <v>680.55</v>
      </c>
      <c r="BH6" s="35">
        <f t="shared" si="7"/>
        <v>686.18</v>
      </c>
      <c r="BI6" s="35">
        <f t="shared" si="7"/>
        <v>693.2</v>
      </c>
      <c r="BJ6" s="35">
        <f t="shared" si="7"/>
        <v>285.77</v>
      </c>
      <c r="BK6" s="35">
        <f t="shared" si="7"/>
        <v>283.10000000000002</v>
      </c>
      <c r="BL6" s="35">
        <f t="shared" si="7"/>
        <v>274.14</v>
      </c>
      <c r="BM6" s="35">
        <f t="shared" si="7"/>
        <v>266.66000000000003</v>
      </c>
      <c r="BN6" s="35">
        <f t="shared" si="7"/>
        <v>258.63</v>
      </c>
      <c r="BO6" s="34" t="str">
        <f>IF(BO7="","",IF(BO7="-","【-】","【"&amp;SUBSTITUTE(TEXT(BO7,"#,##0.00"),"-","△")&amp;"】"))</f>
        <v>【274.27】</v>
      </c>
      <c r="BP6" s="35">
        <f>IF(BP7="",NA(),BP7)</f>
        <v>103.63</v>
      </c>
      <c r="BQ6" s="35">
        <f t="shared" ref="BQ6:BY6" si="8">IF(BQ7="",NA(),BQ7)</f>
        <v>105.58</v>
      </c>
      <c r="BR6" s="35">
        <f t="shared" si="8"/>
        <v>105.41</v>
      </c>
      <c r="BS6" s="35">
        <f t="shared" si="8"/>
        <v>109.43</v>
      </c>
      <c r="BT6" s="35">
        <f t="shared" si="8"/>
        <v>106.77</v>
      </c>
      <c r="BU6" s="35">
        <f t="shared" si="8"/>
        <v>100.77</v>
      </c>
      <c r="BV6" s="35">
        <f t="shared" si="8"/>
        <v>107.74</v>
      </c>
      <c r="BW6" s="35">
        <f t="shared" si="8"/>
        <v>108.81</v>
      </c>
      <c r="BX6" s="35">
        <f t="shared" si="8"/>
        <v>110.87</v>
      </c>
      <c r="BY6" s="35">
        <f t="shared" si="8"/>
        <v>110.3</v>
      </c>
      <c r="BZ6" s="34" t="str">
        <f>IF(BZ7="","",IF(BZ7="-","【-】","【"&amp;SUBSTITUTE(TEXT(BZ7,"#,##0.00"),"-","△")&amp;"】"))</f>
        <v>【104.36】</v>
      </c>
      <c r="CA6" s="35">
        <f>IF(CA7="",NA(),CA7)</f>
        <v>158.6</v>
      </c>
      <c r="CB6" s="35">
        <f t="shared" ref="CB6:CJ6" si="9">IF(CB7="",NA(),CB7)</f>
        <v>155.66999999999999</v>
      </c>
      <c r="CC6" s="35">
        <f t="shared" si="9"/>
        <v>155.55000000000001</v>
      </c>
      <c r="CD6" s="35">
        <f t="shared" si="9"/>
        <v>149.44999999999999</v>
      </c>
      <c r="CE6" s="35">
        <f t="shared" si="9"/>
        <v>152.91</v>
      </c>
      <c r="CF6" s="35">
        <f t="shared" si="9"/>
        <v>165.74</v>
      </c>
      <c r="CG6" s="35">
        <f t="shared" si="9"/>
        <v>154.33000000000001</v>
      </c>
      <c r="CH6" s="35">
        <f t="shared" si="9"/>
        <v>152.94999999999999</v>
      </c>
      <c r="CI6" s="35">
        <f t="shared" si="9"/>
        <v>150.54</v>
      </c>
      <c r="CJ6" s="35">
        <f t="shared" si="9"/>
        <v>151.85</v>
      </c>
      <c r="CK6" s="34" t="str">
        <f>IF(CK7="","",IF(CK7="-","【-】","【"&amp;SUBSTITUTE(TEXT(CK7,"#,##0.00"),"-","△")&amp;"】"))</f>
        <v>【165.71】</v>
      </c>
      <c r="CL6" s="35">
        <f>IF(CL7="",NA(),CL7)</f>
        <v>67.09</v>
      </c>
      <c r="CM6" s="35">
        <f t="shared" ref="CM6:CU6" si="10">IF(CM7="",NA(),CM7)</f>
        <v>66.180000000000007</v>
      </c>
      <c r="CN6" s="35">
        <f t="shared" si="10"/>
        <v>64.92</v>
      </c>
      <c r="CO6" s="35">
        <f t="shared" si="10"/>
        <v>64.31</v>
      </c>
      <c r="CP6" s="35">
        <f t="shared" si="10"/>
        <v>63.01</v>
      </c>
      <c r="CQ6" s="35">
        <f t="shared" si="10"/>
        <v>63.91</v>
      </c>
      <c r="CR6" s="35">
        <f t="shared" si="10"/>
        <v>63.25</v>
      </c>
      <c r="CS6" s="35">
        <f t="shared" si="10"/>
        <v>63.03</v>
      </c>
      <c r="CT6" s="35">
        <f t="shared" si="10"/>
        <v>63.18</v>
      </c>
      <c r="CU6" s="35">
        <f t="shared" si="10"/>
        <v>63.54</v>
      </c>
      <c r="CV6" s="34" t="str">
        <f>IF(CV7="","",IF(CV7="-","【-】","【"&amp;SUBSTITUTE(TEXT(CV7,"#,##0.00"),"-","△")&amp;"】"))</f>
        <v>【60.41】</v>
      </c>
      <c r="CW6" s="35">
        <f>IF(CW7="",NA(),CW7)</f>
        <v>83.02</v>
      </c>
      <c r="CX6" s="35">
        <f t="shared" ref="CX6:DF6" si="11">IF(CX7="",NA(),CX7)</f>
        <v>81.89</v>
      </c>
      <c r="CY6" s="35">
        <f t="shared" si="11"/>
        <v>82.89</v>
      </c>
      <c r="CZ6" s="35">
        <f t="shared" si="11"/>
        <v>83.77</v>
      </c>
      <c r="DA6" s="35">
        <f t="shared" si="11"/>
        <v>84.59</v>
      </c>
      <c r="DB6" s="35">
        <f t="shared" si="11"/>
        <v>91.45</v>
      </c>
      <c r="DC6" s="35">
        <f t="shared" si="11"/>
        <v>91.07</v>
      </c>
      <c r="DD6" s="35">
        <f t="shared" si="11"/>
        <v>91.21</v>
      </c>
      <c r="DE6" s="35">
        <f t="shared" si="11"/>
        <v>91.6</v>
      </c>
      <c r="DF6" s="35">
        <f t="shared" si="11"/>
        <v>91.48</v>
      </c>
      <c r="DG6" s="34" t="str">
        <f>IF(DG7="","",IF(DG7="-","【-】","【"&amp;SUBSTITUTE(TEXT(DG7,"#,##0.00"),"-","△")&amp;"】"))</f>
        <v>【89.93】</v>
      </c>
      <c r="DH6" s="35">
        <f>IF(DH7="",NA(),DH7)</f>
        <v>44.42</v>
      </c>
      <c r="DI6" s="35">
        <f t="shared" ref="DI6:DQ6" si="12">IF(DI7="",NA(),DI7)</f>
        <v>46.02</v>
      </c>
      <c r="DJ6" s="35">
        <f t="shared" si="12"/>
        <v>47.32</v>
      </c>
      <c r="DK6" s="35">
        <f t="shared" si="12"/>
        <v>46.24</v>
      </c>
      <c r="DL6" s="35">
        <f t="shared" si="12"/>
        <v>47.81</v>
      </c>
      <c r="DM6" s="35">
        <f t="shared" si="12"/>
        <v>45.38</v>
      </c>
      <c r="DN6" s="35">
        <f t="shared" si="12"/>
        <v>47.7</v>
      </c>
      <c r="DO6" s="35">
        <f t="shared" si="12"/>
        <v>48.41</v>
      </c>
      <c r="DP6" s="35">
        <f t="shared" si="12"/>
        <v>49.1</v>
      </c>
      <c r="DQ6" s="35">
        <f t="shared" si="12"/>
        <v>49.66</v>
      </c>
      <c r="DR6" s="34" t="str">
        <f>IF(DR7="","",IF(DR7="-","【-】","【"&amp;SUBSTITUTE(TEXT(DR7,"#,##0.00"),"-","△")&amp;"】"))</f>
        <v>【48.12】</v>
      </c>
      <c r="DS6" s="35">
        <f>IF(DS7="",NA(),DS7)</f>
        <v>12.22</v>
      </c>
      <c r="DT6" s="35">
        <f t="shared" ref="DT6:EB6" si="13">IF(DT7="",NA(),DT7)</f>
        <v>13.03</v>
      </c>
      <c r="DU6" s="35">
        <f t="shared" si="13"/>
        <v>13.73</v>
      </c>
      <c r="DV6" s="35">
        <f t="shared" si="13"/>
        <v>15.03</v>
      </c>
      <c r="DW6" s="35">
        <f t="shared" si="13"/>
        <v>16.059999999999999</v>
      </c>
      <c r="DX6" s="35">
        <f t="shared" si="13"/>
        <v>13.33</v>
      </c>
      <c r="DY6" s="35">
        <f t="shared" si="13"/>
        <v>14.54</v>
      </c>
      <c r="DZ6" s="35">
        <f t="shared" si="13"/>
        <v>16.16</v>
      </c>
      <c r="EA6" s="35">
        <f t="shared" si="13"/>
        <v>17.420000000000002</v>
      </c>
      <c r="EB6" s="35">
        <f t="shared" si="13"/>
        <v>18.940000000000001</v>
      </c>
      <c r="EC6" s="34" t="str">
        <f>IF(EC7="","",IF(EC7="-","【-】","【"&amp;SUBSTITUTE(TEXT(EC7,"#,##0.00"),"-","△")&amp;"】"))</f>
        <v>【15.89】</v>
      </c>
      <c r="ED6" s="35">
        <f>IF(ED7="",NA(),ED7)</f>
        <v>0.62</v>
      </c>
      <c r="EE6" s="35">
        <f t="shared" ref="EE6:EM6" si="14">IF(EE7="",NA(),EE7)</f>
        <v>0.67</v>
      </c>
      <c r="EF6" s="35">
        <f t="shared" si="14"/>
        <v>0.49</v>
      </c>
      <c r="EG6" s="35">
        <f t="shared" si="14"/>
        <v>0.37</v>
      </c>
      <c r="EH6" s="35">
        <f t="shared" si="14"/>
        <v>0.28000000000000003</v>
      </c>
      <c r="EI6" s="35">
        <f t="shared" si="14"/>
        <v>0.76</v>
      </c>
      <c r="EJ6" s="35">
        <f t="shared" si="14"/>
        <v>0.69</v>
      </c>
      <c r="EK6" s="35">
        <f t="shared" si="14"/>
        <v>0.74</v>
      </c>
      <c r="EL6" s="35">
        <f t="shared" si="14"/>
        <v>0.73</v>
      </c>
      <c r="EM6" s="35">
        <f t="shared" si="14"/>
        <v>0.74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302015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48.29</v>
      </c>
      <c r="P7" s="38">
        <v>95.28</v>
      </c>
      <c r="Q7" s="38">
        <v>2484</v>
      </c>
      <c r="R7" s="38">
        <v>371042</v>
      </c>
      <c r="S7" s="38">
        <v>208.84</v>
      </c>
      <c r="T7" s="38">
        <v>1776.68</v>
      </c>
      <c r="U7" s="38">
        <v>352388</v>
      </c>
      <c r="V7" s="38">
        <v>210.22</v>
      </c>
      <c r="W7" s="38">
        <v>1676.28</v>
      </c>
      <c r="X7" s="38">
        <v>109.19</v>
      </c>
      <c r="Y7" s="38">
        <v>110.23</v>
      </c>
      <c r="Z7" s="38">
        <v>110.24</v>
      </c>
      <c r="AA7" s="38">
        <v>114.05</v>
      </c>
      <c r="AB7" s="38">
        <v>111.3</v>
      </c>
      <c r="AC7" s="38">
        <v>108.98</v>
      </c>
      <c r="AD7" s="38">
        <v>114.44</v>
      </c>
      <c r="AE7" s="38">
        <v>115.21</v>
      </c>
      <c r="AF7" s="38">
        <v>117.25</v>
      </c>
      <c r="AG7" s="38">
        <v>116.77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0.34</v>
      </c>
      <c r="AO7" s="38">
        <v>0</v>
      </c>
      <c r="AP7" s="38">
        <v>0.71</v>
      </c>
      <c r="AQ7" s="38">
        <v>0</v>
      </c>
      <c r="AR7" s="38">
        <v>0</v>
      </c>
      <c r="AS7" s="38">
        <v>0.85</v>
      </c>
      <c r="AT7" s="38">
        <v>298.38</v>
      </c>
      <c r="AU7" s="38">
        <v>139.31</v>
      </c>
      <c r="AV7" s="38">
        <v>140.26</v>
      </c>
      <c r="AW7" s="38">
        <v>138.9</v>
      </c>
      <c r="AX7" s="38">
        <v>141.75</v>
      </c>
      <c r="AY7" s="38">
        <v>473.46</v>
      </c>
      <c r="AZ7" s="38">
        <v>240.81</v>
      </c>
      <c r="BA7" s="38">
        <v>241.71</v>
      </c>
      <c r="BB7" s="38">
        <v>249.08</v>
      </c>
      <c r="BC7" s="38">
        <v>254.05</v>
      </c>
      <c r="BD7" s="38">
        <v>264.33999999999997</v>
      </c>
      <c r="BE7" s="38">
        <v>656.76</v>
      </c>
      <c r="BF7" s="38">
        <v>675.31</v>
      </c>
      <c r="BG7" s="38">
        <v>680.55</v>
      </c>
      <c r="BH7" s="38">
        <v>686.18</v>
      </c>
      <c r="BI7" s="38">
        <v>693.2</v>
      </c>
      <c r="BJ7" s="38">
        <v>285.77</v>
      </c>
      <c r="BK7" s="38">
        <v>283.10000000000002</v>
      </c>
      <c r="BL7" s="38">
        <v>274.14</v>
      </c>
      <c r="BM7" s="38">
        <v>266.66000000000003</v>
      </c>
      <c r="BN7" s="38">
        <v>258.63</v>
      </c>
      <c r="BO7" s="38">
        <v>274.27</v>
      </c>
      <c r="BP7" s="38">
        <v>103.63</v>
      </c>
      <c r="BQ7" s="38">
        <v>105.58</v>
      </c>
      <c r="BR7" s="38">
        <v>105.41</v>
      </c>
      <c r="BS7" s="38">
        <v>109.43</v>
      </c>
      <c r="BT7" s="38">
        <v>106.77</v>
      </c>
      <c r="BU7" s="38">
        <v>100.77</v>
      </c>
      <c r="BV7" s="38">
        <v>107.74</v>
      </c>
      <c r="BW7" s="38">
        <v>108.81</v>
      </c>
      <c r="BX7" s="38">
        <v>110.87</v>
      </c>
      <c r="BY7" s="38">
        <v>110.3</v>
      </c>
      <c r="BZ7" s="38">
        <v>104.36</v>
      </c>
      <c r="CA7" s="38">
        <v>158.6</v>
      </c>
      <c r="CB7" s="38">
        <v>155.66999999999999</v>
      </c>
      <c r="CC7" s="38">
        <v>155.55000000000001</v>
      </c>
      <c r="CD7" s="38">
        <v>149.44999999999999</v>
      </c>
      <c r="CE7" s="38">
        <v>152.91</v>
      </c>
      <c r="CF7" s="38">
        <v>165.74</v>
      </c>
      <c r="CG7" s="38">
        <v>154.33000000000001</v>
      </c>
      <c r="CH7" s="38">
        <v>152.94999999999999</v>
      </c>
      <c r="CI7" s="38">
        <v>150.54</v>
      </c>
      <c r="CJ7" s="38">
        <v>151.85</v>
      </c>
      <c r="CK7" s="38">
        <v>165.71</v>
      </c>
      <c r="CL7" s="38">
        <v>67.09</v>
      </c>
      <c r="CM7" s="38">
        <v>66.180000000000007</v>
      </c>
      <c r="CN7" s="38">
        <v>64.92</v>
      </c>
      <c r="CO7" s="38">
        <v>64.31</v>
      </c>
      <c r="CP7" s="38">
        <v>63.01</v>
      </c>
      <c r="CQ7" s="38">
        <v>63.91</v>
      </c>
      <c r="CR7" s="38">
        <v>63.25</v>
      </c>
      <c r="CS7" s="38">
        <v>63.03</v>
      </c>
      <c r="CT7" s="38">
        <v>63.18</v>
      </c>
      <c r="CU7" s="38">
        <v>63.54</v>
      </c>
      <c r="CV7" s="38">
        <v>60.41</v>
      </c>
      <c r="CW7" s="38">
        <v>83.02</v>
      </c>
      <c r="CX7" s="38">
        <v>81.89</v>
      </c>
      <c r="CY7" s="38">
        <v>82.89</v>
      </c>
      <c r="CZ7" s="38">
        <v>83.77</v>
      </c>
      <c r="DA7" s="38">
        <v>84.59</v>
      </c>
      <c r="DB7" s="38">
        <v>91.45</v>
      </c>
      <c r="DC7" s="38">
        <v>91.07</v>
      </c>
      <c r="DD7" s="38">
        <v>91.21</v>
      </c>
      <c r="DE7" s="38">
        <v>91.6</v>
      </c>
      <c r="DF7" s="38">
        <v>91.48</v>
      </c>
      <c r="DG7" s="38">
        <v>89.93</v>
      </c>
      <c r="DH7" s="38">
        <v>44.42</v>
      </c>
      <c r="DI7" s="38">
        <v>46.02</v>
      </c>
      <c r="DJ7" s="38">
        <v>47.32</v>
      </c>
      <c r="DK7" s="38">
        <v>46.24</v>
      </c>
      <c r="DL7" s="38">
        <v>47.81</v>
      </c>
      <c r="DM7" s="38">
        <v>45.38</v>
      </c>
      <c r="DN7" s="38">
        <v>47.7</v>
      </c>
      <c r="DO7" s="38">
        <v>48.41</v>
      </c>
      <c r="DP7" s="38">
        <v>49.1</v>
      </c>
      <c r="DQ7" s="38">
        <v>49.66</v>
      </c>
      <c r="DR7" s="38">
        <v>48.12</v>
      </c>
      <c r="DS7" s="38">
        <v>12.22</v>
      </c>
      <c r="DT7" s="38">
        <v>13.03</v>
      </c>
      <c r="DU7" s="38">
        <v>13.73</v>
      </c>
      <c r="DV7" s="38">
        <v>15.03</v>
      </c>
      <c r="DW7" s="38">
        <v>16.059999999999999</v>
      </c>
      <c r="DX7" s="38">
        <v>13.33</v>
      </c>
      <c r="DY7" s="38">
        <v>14.54</v>
      </c>
      <c r="DZ7" s="38">
        <v>16.16</v>
      </c>
      <c r="EA7" s="38">
        <v>17.420000000000002</v>
      </c>
      <c r="EB7" s="38">
        <v>18.940000000000001</v>
      </c>
      <c r="EC7" s="38">
        <v>15.89</v>
      </c>
      <c r="ED7" s="38">
        <v>0.62</v>
      </c>
      <c r="EE7" s="38">
        <v>0.67</v>
      </c>
      <c r="EF7" s="38">
        <v>0.49</v>
      </c>
      <c r="EG7" s="38">
        <v>0.37</v>
      </c>
      <c r="EH7" s="38">
        <v>0.28000000000000003</v>
      </c>
      <c r="EI7" s="38">
        <v>0.76</v>
      </c>
      <c r="EJ7" s="38">
        <v>0.69</v>
      </c>
      <c r="EK7" s="38">
        <v>0.74</v>
      </c>
      <c r="EL7" s="38">
        <v>0.73</v>
      </c>
      <c r="EM7" s="38">
        <v>0.74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企業局</cp:lastModifiedBy>
  <cp:lastPrinted>2019-01-29T04:05:33Z</cp:lastPrinted>
  <dcterms:created xsi:type="dcterms:W3CDTF">2018-12-03T08:35:20Z</dcterms:created>
  <dcterms:modified xsi:type="dcterms:W3CDTF">2019-01-29T04:15:13Z</dcterms:modified>
  <cp:category/>
</cp:coreProperties>
</file>