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08 建設課\02 管理係\林伸\農業集落排水\H29\02公営企業\25平成28年度決算「経営比較分析表」の分析等について】 NO.49946\経営比較分析表データ\経営比較分析表データ\303615_湯浅町\【経営比較分析表】2016_303615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<sst xmlns="http://schemas.openxmlformats.org/spreadsheetml/2006/main" count="240" uniqueCount="126">
  <si>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</si>
  <si>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</si>
  <si>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</si>
  <si>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</si>
  <si>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</si>
  <si>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</si>
  <si>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</si>
  <si>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</si>
  <si>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</si>
  <si>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</si>
  <si>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</si>
  <si>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</si>
  <si>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</si>
  <si>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</si>
  <si>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</si>
  <si>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</si>
  <si>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</si>
  <si>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</si>
  <si>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</si>
  <si>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</si>
  <si>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</si>
  <si>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</si>
  <si>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</si>
  <si>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</si>
  <si>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</si>
  <si>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</si>
  <si>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</si>
  <si>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</si>
  <si>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</si>
  <si>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</si>
  <si>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</si>
  <si>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</si>
  <si>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</si>
  <si>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</si>
  <si>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</si>
  <si>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</si>
  <si>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</si>
  <si>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</si>
  <si>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</si>
  <si>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</si>
  <si>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</si>
  <si>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</si>
  <si>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</si>
  <si>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</si>
  <si>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</si>
  <si>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</si>
  <si>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</si>
  <si>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</si>
  <si>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</si>
  <si>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</si>
  <si>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</si>
  <si>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</si>
  <si>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</si>
  <si>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</si>
  <si>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</si>
  <si>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</si>
  <si>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</si>
  <si>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</si>
  <si>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</si>
  <si>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</si>
  <si>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</si>
  <si>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</si>
  <si>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</si>
  <si>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</si>
  <si>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</si>
  <si>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</si>
  <si>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</si>
  <si>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</si>
  <si>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</si>
  <si>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</si>
  <si>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</si>
  <si>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</si>
  <si>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</si>
  <si>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</si>
  <si>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</si>
  <si>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</si>
  <si>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</si>
  <si>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</si>
  <si>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</si>
  <si>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</si>
  <si>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</si>
  <si>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</si>
  <si>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</si>
  <si>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</si>
  <si>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</si>
  <si>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</si>
  <si>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</si>
  <si>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</si>
  <si>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</si>
  <si>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</si>
  <si>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</si>
  <si>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</si>
  <si>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</si>
  <si>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</si>
  <si>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</si>
  <si>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</si>
  <si>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</si>
  <si>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</si>
  <si>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</si>
  <si>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</si>
  <si>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</si>
  <si>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</si>
  <si>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</si>
  <si>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</si>
  <si>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</si>
  <si>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</si>
  <si>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</si>
  <si>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</si>
  <si>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</si>
  <si>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</si>
  <si>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湯浅町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</si>
  <si>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</si>
  <si>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</si>
  <si>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</si>
  <si>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</si>
  <si>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</si>
  <si>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</si>
  <si>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</si>
  <si>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</si>
  <si>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</si>
  <si>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</si>
  <si>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</si>
  <si>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</si>
  <si>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農業集落排水施設については、設置から１３年が経過し、機器、計器類に故障が見られるようになり、毎年修繕にて対応している状況であり、施設、管渠ともに長寿命化が求められる。</t>
    <rPh sb="1" eb="3">
      <t>ノウギョウ</t>
    </rPh>
    <rPh sb="3" eb="5">
      <t>シュウラク</t>
    </rPh>
    <rPh sb="5" eb="7">
      <t>ハイスイ</t>
    </rPh>
    <rPh sb="7" eb="9">
      <t>シセツ</t>
    </rPh>
    <rPh sb="15" eb="17">
      <t>セッチ</t>
    </rPh>
    <rPh sb="21" eb="22">
      <t>ネン</t>
    </rPh>
    <rPh sb="23" eb="25">
      <t>ケイカ</t>
    </rPh>
    <rPh sb="27" eb="29">
      <t>キキ</t>
    </rPh>
    <rPh sb="30" eb="33">
      <t>ケイキルイ</t>
    </rPh>
    <rPh sb="34" eb="36">
      <t>コショウ</t>
    </rPh>
    <rPh sb="37" eb="38">
      <t>ミ</t>
    </rPh>
    <rPh sb="47" eb="49">
      <t>マイトシ</t>
    </rPh>
    <rPh sb="49" eb="51">
      <t>シュウゼン</t>
    </rPh>
    <rPh sb="53" eb="55">
      <t>タイオウ</t>
    </rPh>
    <rPh sb="59" eb="61">
      <t>ジョウキョウ</t>
    </rPh>
    <rPh sb="65" eb="67">
      <t>シセツ</t>
    </rPh>
    <rPh sb="68" eb="70">
      <t>カンキョ</t>
    </rPh>
    <rPh sb="73" eb="77">
      <t>チョウジュミョウカ</t>
    </rPh>
    <rPh sb="78" eb="79">
      <t>モト</t>
    </rPh>
    <phoneticPr fontId="4"/>
  </si>
  <si>
    <t>　水洗化率は毎年微増しているが、全国平均と比べ低い状況が続いており、今後も大きく数値が上がる見込はない。それに伴い、経費回収率も低く、使用料の見直しや接続率の向上等に向け、経営を改善していく必要がある。
　また、農業集落排水施設について、設置から１３年が経過しており、ポンプ施設の機器や各計器に故障がみられるようになっているため、施設の長寿命化を考慮していく必要がある。</t>
    <rPh sb="1" eb="4">
      <t>スイセンカ</t>
    </rPh>
    <rPh sb="4" eb="5">
      <t>リツ</t>
    </rPh>
    <rPh sb="6" eb="8">
      <t>マイトシ</t>
    </rPh>
    <rPh sb="8" eb="10">
      <t>ビゾウ</t>
    </rPh>
    <rPh sb="16" eb="18">
      <t>ゼンコク</t>
    </rPh>
    <rPh sb="18" eb="20">
      <t>ヘイキン</t>
    </rPh>
    <rPh sb="21" eb="22">
      <t>クラ</t>
    </rPh>
    <rPh sb="23" eb="24">
      <t>ヒク</t>
    </rPh>
    <rPh sb="25" eb="27">
      <t>ジョウキョウ</t>
    </rPh>
    <rPh sb="28" eb="29">
      <t>ツヅ</t>
    </rPh>
    <rPh sb="34" eb="36">
      <t>コンゴ</t>
    </rPh>
    <rPh sb="37" eb="38">
      <t>オオ</t>
    </rPh>
    <rPh sb="40" eb="42">
      <t>スウチ</t>
    </rPh>
    <rPh sb="43" eb="44">
      <t>ア</t>
    </rPh>
    <rPh sb="46" eb="48">
      <t>ミコミ</t>
    </rPh>
    <rPh sb="55" eb="56">
      <t>トモナ</t>
    </rPh>
    <rPh sb="58" eb="60">
      <t>ケイヒ</t>
    </rPh>
    <rPh sb="60" eb="63">
      <t>カイシュウリツ</t>
    </rPh>
    <rPh sb="64" eb="65">
      <t>ヒク</t>
    </rPh>
    <rPh sb="67" eb="70">
      <t>シヨウリョウ</t>
    </rPh>
    <rPh sb="71" eb="73">
      <t>ミナオ</t>
    </rPh>
    <rPh sb="75" eb="77">
      <t>セツゾク</t>
    </rPh>
    <rPh sb="77" eb="78">
      <t>リツ</t>
    </rPh>
    <rPh sb="79" eb="81">
      <t>コウジョウ</t>
    </rPh>
    <rPh sb="81" eb="82">
      <t>トウ</t>
    </rPh>
    <rPh sb="83" eb="84">
      <t>ム</t>
    </rPh>
    <rPh sb="86" eb="88">
      <t>ケイエイ</t>
    </rPh>
    <rPh sb="89" eb="91">
      <t>カイゼン</t>
    </rPh>
    <rPh sb="95" eb="97">
      <t>ヒツヨウ</t>
    </rPh>
    <rPh sb="106" eb="108">
      <t>ノウギョウ</t>
    </rPh>
    <rPh sb="108" eb="110">
      <t>シュウラク</t>
    </rPh>
    <rPh sb="110" eb="112">
      <t>ハイスイ</t>
    </rPh>
    <rPh sb="112" eb="114">
      <t>シセツ</t>
    </rPh>
    <rPh sb="119" eb="121">
      <t>セッチ</t>
    </rPh>
    <rPh sb="125" eb="126">
      <t>ネン</t>
    </rPh>
    <rPh sb="127" eb="129">
      <t>ケイカ</t>
    </rPh>
    <rPh sb="137" eb="139">
      <t>シセツ</t>
    </rPh>
    <rPh sb="140" eb="142">
      <t>キキ</t>
    </rPh>
    <rPh sb="143" eb="144">
      <t>カク</t>
    </rPh>
    <rPh sb="144" eb="146">
      <t>ケイキ</t>
    </rPh>
    <rPh sb="147" eb="149">
      <t>コショウ</t>
    </rPh>
    <rPh sb="165" eb="167">
      <t>シセツ</t>
    </rPh>
    <rPh sb="168" eb="172">
      <t>チョウジュミョウカ</t>
    </rPh>
    <rPh sb="173" eb="175">
      <t>コウリョ</t>
    </rPh>
    <rPh sb="179" eb="181">
      <t>ヒツヨウ</t>
    </rPh>
    <phoneticPr fontId="4"/>
  </si>
  <si>
    <t>　収益的収支比率について、過去５年間において、５０～６０％の間を推移しており、今後も健全経営に向け改善していく必要がある。また、経費回収率は類似団体平均値と比べ極端に低く、数値もほぼ横ばいとなっている。水洗化率も毎年微増しているものの、約４５％と低いままであるため、使用料、接続率の向上等見直す必要がある。汚水処理原価は平均値と比べ、３倍弱の値となっており、効率的に汚水処理ができているとはいい難い。</t>
    <rPh sb="1" eb="4">
      <t>シュウエキテキ</t>
    </rPh>
    <rPh sb="4" eb="6">
      <t>シュウシ</t>
    </rPh>
    <rPh sb="6" eb="8">
      <t>ヒリツ</t>
    </rPh>
    <rPh sb="13" eb="15">
      <t>カコ</t>
    </rPh>
    <rPh sb="16" eb="18">
      <t>ネンカン</t>
    </rPh>
    <rPh sb="30" eb="31">
      <t>アイダ</t>
    </rPh>
    <rPh sb="32" eb="34">
      <t>スイイ</t>
    </rPh>
    <rPh sb="39" eb="41">
      <t>コンゴ</t>
    </rPh>
    <rPh sb="42" eb="44">
      <t>ケンゼン</t>
    </rPh>
    <rPh sb="44" eb="46">
      <t>ケイエイ</t>
    </rPh>
    <rPh sb="47" eb="48">
      <t>ム</t>
    </rPh>
    <rPh sb="49" eb="51">
      <t>カイゼン</t>
    </rPh>
    <rPh sb="55" eb="57">
      <t>ヒツヨウ</t>
    </rPh>
    <rPh sb="64" eb="66">
      <t>ケイヒ</t>
    </rPh>
    <rPh sb="66" eb="69">
      <t>カイシュウリツ</t>
    </rPh>
    <rPh sb="70" eb="72">
      <t>ルイジ</t>
    </rPh>
    <rPh sb="72" eb="74">
      <t>ダンタイ</t>
    </rPh>
    <rPh sb="74" eb="77">
      <t>ヘイキンチ</t>
    </rPh>
    <rPh sb="78" eb="79">
      <t>クラ</t>
    </rPh>
    <rPh sb="80" eb="82">
      <t>キョクタン</t>
    </rPh>
    <rPh sb="83" eb="84">
      <t>ヒク</t>
    </rPh>
    <rPh sb="86" eb="88">
      <t>スウチ</t>
    </rPh>
    <rPh sb="91" eb="92">
      <t>ヨコ</t>
    </rPh>
    <rPh sb="101" eb="104">
      <t>スイセンカ</t>
    </rPh>
    <rPh sb="104" eb="105">
      <t>リツ</t>
    </rPh>
    <rPh sb="106" eb="108">
      <t>マイトシ</t>
    </rPh>
    <rPh sb="108" eb="110">
      <t>ビゾウ</t>
    </rPh>
    <rPh sb="118" eb="119">
      <t>ヤク</t>
    </rPh>
    <rPh sb="123" eb="124">
      <t>ヒク</t>
    </rPh>
    <rPh sb="133" eb="136">
      <t>シヨウリョウ</t>
    </rPh>
    <rPh sb="137" eb="139">
      <t>セツゾク</t>
    </rPh>
    <rPh sb="139" eb="140">
      <t>リツ</t>
    </rPh>
    <rPh sb="141" eb="143">
      <t>コウジョウ</t>
    </rPh>
    <rPh sb="143" eb="144">
      <t>トウ</t>
    </rPh>
    <rPh sb="144" eb="146">
      <t>ミナオ</t>
    </rPh>
    <rPh sb="147" eb="149">
      <t>ヒツヨウ</t>
    </rPh>
    <rPh sb="153" eb="155">
      <t>オスイ</t>
    </rPh>
    <rPh sb="155" eb="157">
      <t>ショリ</t>
    </rPh>
    <rPh sb="157" eb="159">
      <t>ゲンカ</t>
    </rPh>
    <rPh sb="160" eb="163">
      <t>ヘイキンチ</t>
    </rPh>
    <rPh sb="164" eb="165">
      <t>クラ</t>
    </rPh>
    <rPh sb="168" eb="169">
      <t>バイ</t>
    </rPh>
    <rPh sb="169" eb="170">
      <t>ジャク</t>
    </rPh>
    <rPh sb="171" eb="172">
      <t>アタイ</t>
    </rPh>
    <rPh sb="179" eb="182">
      <t>コウリツテキ</t>
    </rPh>
    <rPh sb="183" eb="185">
      <t>オスイ</t>
    </rPh>
    <rPh sb="185" eb="187">
      <t>ショリ</t>
    </rPh>
    <rPh sb="197" eb="198">
      <t>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</si>
</sst>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302064"/>
        <c:axId val="19265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93302064"/>
        <c:axId val="192652936"/>
      </c:lineChart>
      <c:dateAx>
        <c:axId val="193302064"/>
        <c:scaling>
          <c:orientation val="minMax"/>
        </c:scaling>
        <c:delete val="1"/>
        <c:axPos val="b"/>
        <c:numFmt formatCode="ge" sourceLinked="1"/>
        <c:majorTickMark val="none"/>
        <c:minorTickMark val="none"/>
        <c:tickLblPos val="none"/>
        <c:crossAx val="192652936"/>
        <c:crosses val="autoZero"/>
        <c:auto val="1"/>
        <c:lblOffset val="100"/>
        <c:baseTimeUnit val="years"/>
      </c:dateAx>
      <c:valAx>
        <c:axId val="19265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30.9</c:v>
                </c:pt>
                <c:pt idx="1">
                  <c:v>32.020000000000003</c:v>
                </c:pt>
                <c:pt idx="2">
                  <c:v>100</c:v>
                </c:pt>
                <c:pt idx="3">
                  <c:v>100</c:v>
                </c:pt>
                <c:pt idx="4">
                  <c:v>100</c:v>
                </c:pt>
              </c:numCache>
            </c:numRef>
          </c:val>
        </c:ser>
        <c:dLbls>
          <c:showLegendKey val="0"/>
          <c:showVal val="0"/>
          <c:showCatName val="0"/>
          <c:showSerName val="0"/>
          <c:showPercent val="0"/>
          <c:showBubbleSize val="0"/>
        </c:dLbls>
        <c:gapWidth val="150"/>
        <c:axId val="193403344"/>
        <c:axId val="19340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93403344"/>
        <c:axId val="193403736"/>
      </c:lineChart>
      <c:dateAx>
        <c:axId val="193403344"/>
        <c:scaling>
          <c:orientation val="minMax"/>
        </c:scaling>
        <c:delete val="1"/>
        <c:axPos val="b"/>
        <c:numFmt formatCode="ge" sourceLinked="1"/>
        <c:majorTickMark val="none"/>
        <c:minorTickMark val="none"/>
        <c:tickLblPos val="none"/>
        <c:crossAx val="193403736"/>
        <c:crosses val="autoZero"/>
        <c:auto val="1"/>
        <c:lblOffset val="100"/>
        <c:baseTimeUnit val="years"/>
      </c:dateAx>
      <c:valAx>
        <c:axId val="1934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41.72</c:v>
                </c:pt>
                <c:pt idx="1">
                  <c:v>43.13</c:v>
                </c:pt>
                <c:pt idx="2">
                  <c:v>45.36</c:v>
                </c:pt>
                <c:pt idx="3">
                  <c:v>46.5</c:v>
                </c:pt>
                <c:pt idx="4">
                  <c:v>47.1</c:v>
                </c:pt>
              </c:numCache>
            </c:numRef>
          </c:val>
        </c:ser>
        <c:dLbls>
          <c:showLegendKey val="0"/>
          <c:showVal val="0"/>
          <c:showCatName val="0"/>
          <c:showSerName val="0"/>
          <c:showPercent val="0"/>
          <c:showBubbleSize val="0"/>
        </c:dLbls>
        <c:gapWidth val="150"/>
        <c:axId val="193517744"/>
        <c:axId val="1935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93517744"/>
        <c:axId val="193518136"/>
      </c:lineChart>
      <c:dateAx>
        <c:axId val="193517744"/>
        <c:scaling>
          <c:orientation val="minMax"/>
        </c:scaling>
        <c:delete val="1"/>
        <c:axPos val="b"/>
        <c:numFmt formatCode="ge" sourceLinked="1"/>
        <c:majorTickMark val="none"/>
        <c:minorTickMark val="none"/>
        <c:tickLblPos val="none"/>
        <c:crossAx val="193518136"/>
        <c:crosses val="autoZero"/>
        <c:auto val="1"/>
        <c:lblOffset val="100"/>
        <c:baseTimeUnit val="years"/>
      </c:dateAx>
      <c:valAx>
        <c:axId val="1935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56.3</c:v>
                </c:pt>
                <c:pt idx="1">
                  <c:v>51.3</c:v>
                </c:pt>
                <c:pt idx="2">
                  <c:v>56.93</c:v>
                </c:pt>
                <c:pt idx="3">
                  <c:v>60.61</c:v>
                </c:pt>
                <c:pt idx="4">
                  <c:v>58.89</c:v>
                </c:pt>
              </c:numCache>
            </c:numRef>
          </c:val>
        </c:ser>
        <c:dLbls>
          <c:showLegendKey val="0"/>
          <c:showVal val="0"/>
          <c:showCatName val="0"/>
          <c:showSerName val="0"/>
          <c:showPercent val="0"/>
          <c:showBubbleSize val="0"/>
        </c:dLbls>
        <c:gapWidth val="150"/>
        <c:axId val="193108752"/>
        <c:axId val="19310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108752"/>
        <c:axId val="193109136"/>
      </c:lineChart>
      <c:dateAx>
        <c:axId val="193108752"/>
        <c:scaling>
          <c:orientation val="minMax"/>
        </c:scaling>
        <c:delete val="1"/>
        <c:axPos val="b"/>
        <c:numFmt formatCode="ge" sourceLinked="1"/>
        <c:majorTickMark val="none"/>
        <c:minorTickMark val="none"/>
        <c:tickLblPos val="none"/>
        <c:crossAx val="193109136"/>
        <c:crosses val="autoZero"/>
        <c:auto val="1"/>
        <c:lblOffset val="100"/>
        <c:baseTimeUnit val="years"/>
      </c:dateAx>
      <c:valAx>
        <c:axId val="19310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0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153120"/>
        <c:axId val="1931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153120"/>
        <c:axId val="193153504"/>
      </c:lineChart>
      <c:dateAx>
        <c:axId val="193153120"/>
        <c:scaling>
          <c:orientation val="minMax"/>
        </c:scaling>
        <c:delete val="1"/>
        <c:axPos val="b"/>
        <c:numFmt formatCode="ge" sourceLinked="1"/>
        <c:majorTickMark val="none"/>
        <c:minorTickMark val="none"/>
        <c:tickLblPos val="none"/>
        <c:crossAx val="193153504"/>
        <c:crosses val="autoZero"/>
        <c:auto val="1"/>
        <c:lblOffset val="100"/>
        <c:baseTimeUnit val="years"/>
      </c:dateAx>
      <c:valAx>
        <c:axId val="1931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160840"/>
        <c:axId val="19316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160840"/>
        <c:axId val="193161232"/>
      </c:lineChart>
      <c:dateAx>
        <c:axId val="193160840"/>
        <c:scaling>
          <c:orientation val="minMax"/>
        </c:scaling>
        <c:delete val="1"/>
        <c:axPos val="b"/>
        <c:numFmt formatCode="ge" sourceLinked="1"/>
        <c:majorTickMark val="none"/>
        <c:minorTickMark val="none"/>
        <c:tickLblPos val="none"/>
        <c:crossAx val="193161232"/>
        <c:crosses val="autoZero"/>
        <c:auto val="1"/>
        <c:lblOffset val="100"/>
        <c:baseTimeUnit val="years"/>
      </c:dateAx>
      <c:valAx>
        <c:axId val="1931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6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93760"/>
        <c:axId val="19359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93760"/>
        <c:axId val="193594152"/>
      </c:lineChart>
      <c:dateAx>
        <c:axId val="193593760"/>
        <c:scaling>
          <c:orientation val="minMax"/>
        </c:scaling>
        <c:delete val="1"/>
        <c:axPos val="b"/>
        <c:numFmt formatCode="ge" sourceLinked="1"/>
        <c:majorTickMark val="none"/>
        <c:minorTickMark val="none"/>
        <c:tickLblPos val="none"/>
        <c:crossAx val="193594152"/>
        <c:crosses val="autoZero"/>
        <c:auto val="1"/>
        <c:lblOffset val="100"/>
        <c:baseTimeUnit val="years"/>
      </c:dateAx>
      <c:valAx>
        <c:axId val="19359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95720"/>
        <c:axId val="19359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95720"/>
        <c:axId val="193596112"/>
      </c:lineChart>
      <c:dateAx>
        <c:axId val="193595720"/>
        <c:scaling>
          <c:orientation val="minMax"/>
        </c:scaling>
        <c:delete val="1"/>
        <c:axPos val="b"/>
        <c:numFmt formatCode="ge" sourceLinked="1"/>
        <c:majorTickMark val="none"/>
        <c:minorTickMark val="none"/>
        <c:tickLblPos val="none"/>
        <c:crossAx val="193596112"/>
        <c:crosses val="autoZero"/>
        <c:auto val="1"/>
        <c:lblOffset val="100"/>
        <c:baseTimeUnit val="years"/>
      </c:dateAx>
      <c:valAx>
        <c:axId val="1935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9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1166.51</c:v>
                </c:pt>
                <c:pt idx="1">
                  <c:v>1150.8800000000001</c:v>
                </c:pt>
                <c:pt idx="2">
                  <c:v>971.99</c:v>
                </c:pt>
                <c:pt idx="3">
                  <c:v>803.7</c:v>
                </c:pt>
                <c:pt idx="4">
                  <c:v>704.24</c:v>
                </c:pt>
              </c:numCache>
            </c:numRef>
          </c:val>
        </c:ser>
        <c:dLbls>
          <c:showLegendKey val="0"/>
          <c:showVal val="0"/>
          <c:showCatName val="0"/>
          <c:showSerName val="0"/>
          <c:showPercent val="0"/>
          <c:showBubbleSize val="0"/>
        </c:dLbls>
        <c:gapWidth val="150"/>
        <c:axId val="193595328"/>
        <c:axId val="1935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93595328"/>
        <c:axId val="193597288"/>
      </c:lineChart>
      <c:dateAx>
        <c:axId val="193595328"/>
        <c:scaling>
          <c:orientation val="minMax"/>
        </c:scaling>
        <c:delete val="1"/>
        <c:axPos val="b"/>
        <c:numFmt formatCode="ge" sourceLinked="1"/>
        <c:majorTickMark val="none"/>
        <c:minorTickMark val="none"/>
        <c:tickLblPos val="none"/>
        <c:crossAx val="193597288"/>
        <c:crosses val="autoZero"/>
        <c:auto val="1"/>
        <c:lblOffset val="100"/>
        <c:baseTimeUnit val="years"/>
      </c:dateAx>
      <c:valAx>
        <c:axId val="1935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16.8</c:v>
                </c:pt>
                <c:pt idx="1">
                  <c:v>17.68</c:v>
                </c:pt>
                <c:pt idx="2">
                  <c:v>16.739999999999998</c:v>
                </c:pt>
                <c:pt idx="3">
                  <c:v>16.36</c:v>
                </c:pt>
                <c:pt idx="4">
                  <c:v>15.45</c:v>
                </c:pt>
              </c:numCache>
            </c:numRef>
          </c:val>
        </c:ser>
        <c:dLbls>
          <c:showLegendKey val="0"/>
          <c:showVal val="0"/>
          <c:showCatName val="0"/>
          <c:showSerName val="0"/>
          <c:showPercent val="0"/>
          <c:showBubbleSize val="0"/>
        </c:dLbls>
        <c:gapWidth val="150"/>
        <c:axId val="193162800"/>
        <c:axId val="19316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93162800"/>
        <c:axId val="193162408"/>
      </c:lineChart>
      <c:dateAx>
        <c:axId val="193162800"/>
        <c:scaling>
          <c:orientation val="minMax"/>
        </c:scaling>
        <c:delete val="1"/>
        <c:axPos val="b"/>
        <c:numFmt formatCode="ge" sourceLinked="1"/>
        <c:majorTickMark val="none"/>
        <c:minorTickMark val="none"/>
        <c:tickLblPos val="none"/>
        <c:crossAx val="193162408"/>
        <c:crosses val="autoZero"/>
        <c:auto val="1"/>
        <c:lblOffset val="100"/>
        <c:baseTimeUnit val="years"/>
      </c:dateAx>
      <c:valAx>
        <c:axId val="19316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6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806.34</c:v>
                </c:pt>
                <c:pt idx="1">
                  <c:v>785.31</c:v>
                </c:pt>
                <c:pt idx="2">
                  <c:v>828.24</c:v>
                </c:pt>
                <c:pt idx="3">
                  <c:v>872.87</c:v>
                </c:pt>
                <c:pt idx="4">
                  <c:v>934.62</c:v>
                </c:pt>
              </c:numCache>
            </c:numRef>
          </c:val>
        </c:ser>
        <c:dLbls>
          <c:showLegendKey val="0"/>
          <c:showVal val="0"/>
          <c:showCatName val="0"/>
          <c:showSerName val="0"/>
          <c:showPercent val="0"/>
          <c:showBubbleSize val="0"/>
        </c:dLbls>
        <c:gapWidth val="150"/>
        <c:axId val="193401776"/>
        <c:axId val="19340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93401776"/>
        <c:axId val="193402168"/>
      </c:lineChart>
      <c:dateAx>
        <c:axId val="193401776"/>
        <c:scaling>
          <c:orientation val="minMax"/>
        </c:scaling>
        <c:delete val="1"/>
        <c:axPos val="b"/>
        <c:numFmt formatCode="ge" sourceLinked="1"/>
        <c:majorTickMark val="none"/>
        <c:minorTickMark val="none"/>
        <c:tickLblPos val="none"/>
        <c:crossAx val="193402168"/>
        <c:crosses val="autoZero"/>
        <c:auto val="1"/>
        <c:lblOffset val="100"/>
        <c:baseTimeUnit val="years"/>
      </c:dateAx>
      <c:valAx>
        <c:axId val="19340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湯浅町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12500</v>
      </c>
      <c r="AM8" s="67"/>
      <c r="AN8" s="67"/>
      <c r="AO8" s="67"/>
      <c r="AP8" s="67"/>
      <c r="AQ8" s="67"/>
      <c r="AR8" s="67"/>
      <c r="AS8" s="67"/>
      <c r="AT8" s="66">
        <f>データ!T6</f>
        <v>20.8</v>
      </c>
      <c r="AU8" s="66"/>
      <c r="AV8" s="66"/>
      <c r="AW8" s="66"/>
      <c r="AX8" s="66"/>
      <c r="AY8" s="66"/>
      <c r="AZ8" s="66"/>
      <c r="BA8" s="66"/>
      <c r="BB8" s="66">
        <f>データ!U6</f>
        <v>600.96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8.0500000000000007</v>
      </c>
      <c r="Q10" s="66"/>
      <c r="R10" s="66"/>
      <c r="S10" s="66"/>
      <c r="T10" s="66"/>
      <c r="U10" s="66"/>
      <c r="V10" s="66"/>
      <c r="W10" s="66">
        <f>データ!Q6</f>
        <v>100.24</v>
      </c>
      <c r="X10" s="66"/>
      <c r="Y10" s="66"/>
      <c r="Z10" s="66"/>
      <c r="AA10" s="66"/>
      <c r="AB10" s="66"/>
      <c r="AC10" s="66"/>
      <c r="AD10" s="67">
        <f>データ!R6</f>
        <v>3570</v>
      </c>
      <c r="AE10" s="67"/>
      <c r="AF10" s="67"/>
      <c r="AG10" s="67"/>
      <c r="AH10" s="67"/>
      <c r="AI10" s="67"/>
      <c r="AJ10" s="67"/>
      <c r="AK10" s="2"/>
      <c r="AL10" s="67">
        <f>データ!V6</f>
        <v>1000</v>
      </c>
      <c r="AM10" s="67"/>
      <c r="AN10" s="67"/>
      <c r="AO10" s="67"/>
      <c r="AP10" s="67"/>
      <c r="AQ10" s="67"/>
      <c r="AR10" s="67"/>
      <c r="AS10" s="67"/>
      <c r="AT10" s="66">
        <f>データ!W6</f>
        <v>0.24</v>
      </c>
      <c r="AU10" s="66"/>
      <c r="AV10" s="66"/>
      <c r="AW10" s="66"/>
      <c r="AX10" s="66"/>
      <c r="AY10" s="66"/>
      <c r="AZ10" s="66"/>
      <c r="BA10" s="66"/>
      <c r="BB10" s="66">
        <f>データ!X6</f>
        <v>4166.67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303615</v>
      </c>
      <c r="D6" s="33">
        <f t="shared" si="3"/>
        <v>47</v>
      </c>
      <c r="E6" s="33">
        <f t="shared" si="3"/>
        <v>17</v>
      </c>
      <c r="F6" s="33">
        <f t="shared" si="3"/>
        <v>5</v>
      </c>
      <c r="G6" s="33">
        <f t="shared" si="3"/>
        <v>0</v>
      </c>
      <c r="H6" s="33" t="str">
        <f t="shared" si="3"/>
        <v>和歌山県　湯浅町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8.0500000000000007</v>
      </c>
      <c r="Q6" s="34">
        <f t="shared" si="3"/>
        <v>100.24</v>
      </c>
      <c r="R6" s="34">
        <f t="shared" si="3"/>
        <v>3570</v>
      </c>
      <c r="S6" s="34">
        <f t="shared" si="3"/>
        <v>12500</v>
      </c>
      <c r="T6" s="34">
        <f t="shared" si="3"/>
        <v>20.8</v>
      </c>
      <c r="U6" s="34">
        <f t="shared" si="3"/>
        <v>600.96</v>
      </c>
      <c r="V6" s="34">
        <f t="shared" si="3"/>
        <v>1000</v>
      </c>
      <c r="W6" s="34">
        <f t="shared" si="3"/>
        <v>0.24</v>
      </c>
      <c r="X6" s="34">
        <f t="shared" si="3"/>
        <v>4166.67</v>
      </c>
      <c r="Y6" s="35">
        <f>IF(Y7="",NA(),Y7)</f>
        <v>56.3</v>
      </c>
      <c r="Z6" s="35">
        <f t="shared" ref="Z6:AH6" si="4">IF(Z7="",NA(),Z7)</f>
        <v>51.3</v>
      </c>
      <c r="AA6" s="35">
        <f t="shared" si="4"/>
        <v>56.93</v>
      </c>
      <c r="AB6" s="35">
        <f t="shared" si="4"/>
        <v>60.61</v>
      </c>
      <c r="AC6" s="35">
        <f t="shared" si="4"/>
        <v>58.89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1166.51</v>
      </c>
      <c r="BG6" s="35">
        <f t="shared" ref="BG6:BO6" si="7">IF(BG7="",NA(),BG7)</f>
        <v>1150.8800000000001</v>
      </c>
      <c r="BH6" s="35">
        <f t="shared" si="7"/>
        <v>971.99</v>
      </c>
      <c r="BI6" s="35">
        <f t="shared" si="7"/>
        <v>803.7</v>
      </c>
      <c r="BJ6" s="35">
        <f t="shared" si="7"/>
        <v>704.24</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16.8</v>
      </c>
      <c r="BR6" s="35">
        <f t="shared" ref="BR6:BZ6" si="8">IF(BR7="",NA(),BR7)</f>
        <v>17.68</v>
      </c>
      <c r="BS6" s="35">
        <f t="shared" si="8"/>
        <v>16.739999999999998</v>
      </c>
      <c r="BT6" s="35">
        <f t="shared" si="8"/>
        <v>16.36</v>
      </c>
      <c r="BU6" s="35">
        <f t="shared" si="8"/>
        <v>15.45</v>
      </c>
      <c r="BV6" s="35">
        <f t="shared" si="8"/>
        <v>42.48</v>
      </c>
      <c r="BW6" s="35">
        <f t="shared" si="8"/>
        <v>41.04</v>
      </c>
      <c r="BX6" s="35">
        <f t="shared" si="8"/>
        <v>41.08</v>
      </c>
      <c r="BY6" s="35">
        <f t="shared" si="8"/>
        <v>41.34</v>
      </c>
      <c r="BZ6" s="35">
        <f t="shared" si="8"/>
        <v>40.06</v>
      </c>
      <c r="CA6" s="34" t="str">
        <f>IF(CA7="","",IF(CA7="-","【-】","【"&amp;SUBSTITUTE(TEXT(CA7,"#,##0.00"),"-","△")&amp;"】"))</f>
        <v>【55.73】</v>
      </c>
      <c r="CB6" s="35">
        <f>IF(CB7="",NA(),CB7)</f>
        <v>806.34</v>
      </c>
      <c r="CC6" s="35">
        <f t="shared" ref="CC6:CK6" si="9">IF(CC7="",NA(),CC7)</f>
        <v>785.31</v>
      </c>
      <c r="CD6" s="35">
        <f t="shared" si="9"/>
        <v>828.24</v>
      </c>
      <c r="CE6" s="35">
        <f t="shared" si="9"/>
        <v>872.87</v>
      </c>
      <c r="CF6" s="35">
        <f t="shared" si="9"/>
        <v>934.62</v>
      </c>
      <c r="CG6" s="35">
        <f t="shared" si="9"/>
        <v>343.8</v>
      </c>
      <c r="CH6" s="35">
        <f t="shared" si="9"/>
        <v>357.08</v>
      </c>
      <c r="CI6" s="35">
        <f t="shared" si="9"/>
        <v>378.08</v>
      </c>
      <c r="CJ6" s="35">
        <f t="shared" si="9"/>
        <v>357.49</v>
      </c>
      <c r="CK6" s="35">
        <f t="shared" si="9"/>
        <v>355.22</v>
      </c>
      <c r="CL6" s="34" t="str">
        <f>IF(CL7="","",IF(CL7="-","【-】","【"&amp;SUBSTITUTE(TEXT(CL7,"#,##0.00"),"-","△")&amp;"】"))</f>
        <v>【276.78】</v>
      </c>
      <c r="CM6" s="35">
        <f>IF(CM7="",NA(),CM7)</f>
        <v>30.9</v>
      </c>
      <c r="CN6" s="35">
        <f t="shared" ref="CN6:CV6" si="10">IF(CN7="",NA(),CN7)</f>
        <v>32.020000000000003</v>
      </c>
      <c r="CO6" s="35">
        <f t="shared" si="10"/>
        <v>100</v>
      </c>
      <c r="CP6" s="35">
        <f t="shared" si="10"/>
        <v>100</v>
      </c>
      <c r="CQ6" s="35">
        <f t="shared" si="10"/>
        <v>100</v>
      </c>
      <c r="CR6" s="35">
        <f t="shared" si="10"/>
        <v>46.06</v>
      </c>
      <c r="CS6" s="35">
        <f t="shared" si="10"/>
        <v>45.95</v>
      </c>
      <c r="CT6" s="35">
        <f t="shared" si="10"/>
        <v>44.69</v>
      </c>
      <c r="CU6" s="35">
        <f t="shared" si="10"/>
        <v>44.69</v>
      </c>
      <c r="CV6" s="35">
        <f t="shared" si="10"/>
        <v>42.84</v>
      </c>
      <c r="CW6" s="34" t="str">
        <f>IF(CW7="","",IF(CW7="-","【-】","【"&amp;SUBSTITUTE(TEXT(CW7,"#,##0.00"),"-","△")&amp;"】"))</f>
        <v>【59.15】</v>
      </c>
      <c r="CX6" s="35">
        <f>IF(CX7="",NA(),CX7)</f>
        <v>41.72</v>
      </c>
      <c r="CY6" s="35">
        <f t="shared" ref="CY6:DG6" si="11">IF(CY7="",NA(),CY7)</f>
        <v>43.13</v>
      </c>
      <c r="CZ6" s="35">
        <f t="shared" si="11"/>
        <v>45.36</v>
      </c>
      <c r="DA6" s="35">
        <f t="shared" si="11"/>
        <v>46.5</v>
      </c>
      <c r="DB6" s="35">
        <f t="shared" si="11"/>
        <v>47.1</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303615</v>
      </c>
      <c r="D7" s="37">
        <v>47</v>
      </c>
      <c r="E7" s="37">
        <v>17</v>
      </c>
      <c r="F7" s="37">
        <v>5</v>
      </c>
      <c r="G7" s="37">
        <v>0</v>
      </c>
      <c r="H7" s="37" t="s">
        <v>110</v>
      </c>
      <c r="I7" s="37" t="s">
        <v>111</v>
      </c>
      <c r="J7" s="37" t="s">
        <v>112</v>
      </c>
      <c r="K7" s="37" t="s">
        <v>113</v>
      </c>
      <c r="L7" s="37" t="s">
        <v>114</v>
      </c>
      <c r="M7" s="37"/>
      <c r="N7" s="38" t="s">
        <v>115</v>
      </c>
      <c r="O7" s="38" t="s">
        <v>116</v>
      </c>
      <c r="P7" s="38">
        <v>8.0500000000000007</v>
      </c>
      <c r="Q7" s="38">
        <v>100.24</v>
      </c>
      <c r="R7" s="38">
        <v>3570</v>
      </c>
      <c r="S7" s="38">
        <v>12500</v>
      </c>
      <c r="T7" s="38">
        <v>20.8</v>
      </c>
      <c r="U7" s="38">
        <v>600.96</v>
      </c>
      <c r="V7" s="38">
        <v>1000</v>
      </c>
      <c r="W7" s="38">
        <v>0.24</v>
      </c>
      <c r="X7" s="38">
        <v>4166.67</v>
      </c>
      <c r="Y7" s="38">
        <v>56.3</v>
      </c>
      <c r="Z7" s="38">
        <v>51.3</v>
      </c>
      <c r="AA7" s="38">
        <v>56.93</v>
      </c>
      <c r="AB7" s="38">
        <v>60.61</v>
      </c>
      <c r="AC7" s="38">
        <v>58.89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1166.51</v>
      </c>
      <c r="BG7" s="38">
        <v>1150.8800000000001</v>
      </c>
      <c r="BH7" s="38">
        <v>971.99</v>
      </c>
      <c r="BI7" s="38">
        <v>803.7</v>
      </c>
      <c r="BJ7" s="38">
        <v>704.24</v>
      </c>
      <c r="BK7" s="38">
        <v>1144.05</v>
      </c>
      <c r="BL7" s="38">
        <v>1117.1099999999999</v>
      </c>
      <c r="BM7" s="38">
        <v>1161.05</v>
      </c>
      <c r="BN7" s="38">
        <v>979.89</v>
      </c>
      <c r="BO7" s="38">
        <v>1051.43</v>
      </c>
      <c r="BP7" s="38">
        <v>914.53</v>
      </c>
      <c r="BQ7" s="38">
        <v>16.8</v>
      </c>
      <c r="BR7" s="38">
        <v>17.68</v>
      </c>
      <c r="BS7" s="38">
        <v>16.739999999999998</v>
      </c>
      <c r="BT7" s="38">
        <v>16.36</v>
      </c>
      <c r="BU7" s="38">
        <v>15.45</v>
      </c>
      <c r="BV7" s="38">
        <v>42.48</v>
      </c>
      <c r="BW7" s="38">
        <v>41.04</v>
      </c>
      <c r="BX7" s="38">
        <v>41.08</v>
      </c>
      <c r="BY7" s="38">
        <v>41.34</v>
      </c>
      <c r="BZ7" s="38">
        <v>40.06</v>
      </c>
      <c r="CA7" s="38">
        <v>55.73</v>
      </c>
      <c r="CB7" s="38">
        <v>806.34</v>
      </c>
      <c r="CC7" s="38">
        <v>785.31</v>
      </c>
      <c r="CD7" s="38">
        <v>828.24</v>
      </c>
      <c r="CE7" s="38">
        <v>872.87</v>
      </c>
      <c r="CF7" s="38">
        <v>934.62</v>
      </c>
      <c r="CG7" s="38">
        <v>343.8</v>
      </c>
      <c r="CH7" s="38">
        <v>357.08</v>
      </c>
      <c r="CI7" s="38">
        <v>378.08</v>
      </c>
      <c r="CJ7" s="38">
        <v>357.49</v>
      </c>
      <c r="CK7" s="38">
        <v>355.22</v>
      </c>
      <c r="CL7" s="38">
        <v>276.77999999999997</v>
      </c>
      <c r="CM7" s="38">
        <v>30.9</v>
      </c>
      <c r="CN7" s="38">
        <v>32.020000000000003</v>
      </c>
      <c r="CO7" s="38">
        <v>100</v>
      </c>
      <c r="CP7" s="38">
        <v>100</v>
      </c>
      <c r="CQ7" s="38">
        <v>100</v>
      </c>
      <c r="CR7" s="38">
        <v>46.06</v>
      </c>
      <c r="CS7" s="38">
        <v>45.95</v>
      </c>
      <c r="CT7" s="38">
        <v>44.69</v>
      </c>
      <c r="CU7" s="38">
        <v>44.69</v>
      </c>
      <c r="CV7" s="38">
        <v>42.84</v>
      </c>
      <c r="CW7" s="38">
        <v>59.15</v>
      </c>
      <c r="CX7" s="38">
        <v>41.72</v>
      </c>
      <c r="CY7" s="38">
        <v>43.13</v>
      </c>
      <c r="CZ7" s="38">
        <v>45.36</v>
      </c>
      <c r="DA7" s="38">
        <v>46.5</v>
      </c>
      <c r="DB7" s="38">
        <v>47.1</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2018-02-14T04:14:35Z</cp:lastPrinted>
  <dcterms:created xsi:type="dcterms:W3CDTF">2017-12-25T02:31:10Z</dcterms:created>
  <dcterms:modified xsi:type="dcterms:W3CDTF">2018-02-14T04:16:57Z</dcterms:modified>
  <cp:category/>
</cp:coreProperties>
</file>