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<sst xmlns:r="http://schemas.openxmlformats.org/officeDocument/2006/relationships" xmlns="http://schemas.openxmlformats.org/spreadsheetml/2006/main" count="123" uniqueCount="123">
  <si>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</si>
  <si>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</si>
  <si>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</si>
  <si>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</si>
  <si>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</si>
  <si>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</si>
  <si>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</si>
  <si>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</si>
  <si>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</si>
  <si>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</si>
  <si>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</si>
  <si>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</si>
  <si>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</si>
  <si>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</si>
  <si>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</si>
  <si>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</si>
  <si>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</si>
  <si>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</si>
  <si>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</si>
  <si>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</si>
  <si>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</si>
  <si>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</si>
  <si>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</si>
  <si>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</si>
  <si>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</si>
  <si>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</si>
  <si>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</si>
  <si>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</si>
  <si>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</si>
  <si>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</si>
  <si>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</si>
  <si>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</si>
  <si>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</si>
  <si>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</si>
  <si>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</si>
  <si>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</si>
  <si>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</si>
  <si>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</si>
  <si>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</si>
  <si>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</si>
  <si>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</si>
  <si>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</si>
  <si>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</si>
  <si>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</si>
  <si>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</si>
  <si>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</si>
  <si>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</si>
  <si>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</si>
  <si>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</si>
  <si>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</si>
  <si>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</si>
  <si>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</si>
  <si>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</si>
  <si>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</si>
  <si>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</si>
  <si>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</si>
  <si>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</si>
  <si>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</si>
  <si>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</si>
  <si>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</si>
  <si>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</si>
  <si>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</si>
  <si>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</si>
  <si>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</si>
  <si>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</si>
  <si>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</si>
  <si>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</si>
  <si>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</si>
  <si>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</si>
  <si>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</si>
  <si>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</si>
  <si>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</si>
  <si>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</si>
  <si>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</si>
  <si>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</si>
  <si>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</si>
  <si>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</si>
  <si>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</si>
  <si>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</si>
  <si>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</si>
  <si>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</si>
  <si>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</si>
  <si>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</si>
  <si>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</si>
  <si>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</si>
  <si>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</si>
  <si>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</si>
  <si>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</si>
  <si>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</si>
  <si>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</si>
  <si>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</si>
  <si>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</si>
  <si>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</si>
  <si>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</si>
  <si>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</si>
  <si>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</si>
  <si>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</si>
  <si>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</si>
  <si>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</si>
  <si>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</si>
  <si>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</si>
  <si>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</si>
  <si>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</si>
  <si>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</si>
  <si>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</si>
  <si>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</si>
  <si>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</si>
  <si>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</si>
  <si>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九度山町</t>
  </si>
  <si>
    <t>法非適用</t>
  </si>
  <si>
    <t>下水道事業</t>
  </si>
  <si>
    <t>公共下水道</t>
  </si>
  <si>
    <t>Cc2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</si>
  <si>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</si>
  <si>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</si>
  <si>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</si>
  <si>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</si>
  <si>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</si>
  <si>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</si>
  <si>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</si>
  <si>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九度山町の公共下水道は、水洗化率こそ類似団体を上回る⑧も、汚水処理経費については汚水処理原価は高く⑥、維持管理費、資本費（借入金の返済）が嵩み、使用料で賄うことができるのは維持管理費の約６０%と、経費回収率が低い⑤状況にあり、不足分は一般会計からの繰入金で賄っている状態です。
  また、県の紀の川流域下水道維持管理負担金の汚水処理単価についても段階的な増額が見込まれ、ますます一般会計への依存度が増加する状況にあります。</t>
    <rPh sb="77" eb="78">
      <t>マカナ</t>
    </rPh>
    <rPh sb="108" eb="110">
      <t>ジョウキョウ</t>
    </rPh>
    <rPh sb="116" eb="117">
      <t>ブン</t>
    </rPh>
    <rPh sb="198" eb="199">
      <t>ド</t>
    </rPh>
    <phoneticPr fontId="7"/>
  </si>
  <si>
    <t>　九度山町の公共下水道は、平成２年度から汚水管渠を整備し、現在のところ耐用年数を超える管渠は存在しませんが、マンホールポンプについては今後の課題となります。</t>
    <rPh sb="1" eb="4">
      <t>クドヤマ</t>
    </rPh>
    <rPh sb="29" eb="31">
      <t>ゲンザイ</t>
    </rPh>
    <phoneticPr fontId="7"/>
  </si>
  <si>
    <t>　人口減少、少子高齢化が続く限り、経営は厳しくなる見込みです。</t>
    <rPh sb="25" eb="27">
      <t>ミコ</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</si>
</sst>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0.18</c:v>
                </c:pt>
                <c:pt idx="1">
                  <c:v>0.19</c:v>
                </c:pt>
                <c:pt idx="2">
                  <c:v>0.16</c:v>
                </c:pt>
                <c:pt idx="3">
                  <c:v>0.33</c:v>
                </c:pt>
                <c:pt idx="4">
                  <c:v>0.15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55.2</c:v>
                </c:pt>
                <c:pt idx="1">
                  <c:v>57.92</c:v>
                </c:pt>
                <c:pt idx="2">
                  <c:v>57.85</c:v>
                </c:pt>
                <c:pt idx="3">
                  <c:v>58.88</c:v>
                </c:pt>
                <c:pt idx="4">
                  <c:v>64.83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1772.45</c:v>
                </c:pt>
                <c:pt idx="1">
                  <c:v>1505.05</c:v>
                </c:pt>
                <c:pt idx="2">
                  <c:v>1685.14</c:v>
                </c:pt>
                <c:pt idx="3">
                  <c:v>1542.33</c:v>
                </c:pt>
                <c:pt idx="4">
                  <c:v>1344.1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1574.53</c:v>
                </c:pt>
                <c:pt idx="1">
                  <c:v>1506.51</c:v>
                </c:pt>
                <c:pt idx="2">
                  <c:v>1315.67</c:v>
                </c:pt>
                <c:pt idx="3">
                  <c:v>1240.1600000000001</c:v>
                </c:pt>
                <c:pt idx="4">
                  <c:v>1111.31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34.71</c:v>
                </c:pt>
                <c:pt idx="1">
                  <c:v>39.68</c:v>
                </c:pt>
                <c:pt idx="2">
                  <c:v>39.68</c:v>
                </c:pt>
                <c:pt idx="3">
                  <c:v>41.62</c:v>
                </c:pt>
                <c:pt idx="4">
                  <c:v>48.65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57.36</c:v>
                </c:pt>
                <c:pt idx="1">
                  <c:v>57.33</c:v>
                </c:pt>
                <c:pt idx="2">
                  <c:v>60.78</c:v>
                </c:pt>
                <c:pt idx="3">
                  <c:v>60.17</c:v>
                </c:pt>
                <c:pt idx="4">
                  <c:v>75.540000000000006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397.25</c:v>
                </c:pt>
                <c:pt idx="1">
                  <c:v>403.27</c:v>
                </c:pt>
                <c:pt idx="2">
                  <c:v>403.62</c:v>
                </c:pt>
                <c:pt idx="3">
                  <c:v>384.12</c:v>
                </c:pt>
                <c:pt idx="4">
                  <c:v>327.77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279.91000000000003</c:v>
                </c:pt>
                <c:pt idx="1">
                  <c:v>284.52999999999997</c:v>
                </c:pt>
                <c:pt idx="2">
                  <c:v>276.26</c:v>
                </c:pt>
                <c:pt idx="3">
                  <c:v>281.52999999999997</c:v>
                </c:pt>
                <c:pt idx="4">
                  <c:v>207.96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40.07</c:v>
                </c:pt>
                <c:pt idx="1">
                  <c:v>39.92</c:v>
                </c:pt>
                <c:pt idx="2">
                  <c:v>41.63</c:v>
                </c:pt>
                <c:pt idx="3">
                  <c:v>44.89</c:v>
                </c:pt>
                <c:pt idx="4">
                  <c:v>53.51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79.010000000000005</c:v>
                </c:pt>
                <c:pt idx="1">
                  <c:v>84.35</c:v>
                </c:pt>
                <c:pt idx="2">
                  <c:v>85.44</c:v>
                </c:pt>
                <c:pt idx="3">
                  <c:v>83.66</c:v>
                </c:pt>
                <c:pt idx="4">
                  <c:v>86.23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66</c:v>
                </c:pt>
                <c:pt idx="1">
                  <c:v>65.86</c:v>
                </c:pt>
                <c:pt idx="2">
                  <c:v>66.33</c:v>
                </c:pt>
                <c:pt idx="3">
                  <c:v>64.89</c:v>
                </c:pt>
                <c:pt idx="4">
                  <c:v>83.91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55.2</v>
          </cell>
          <cell r="Z6">
            <v>57.92</v>
          </cell>
          <cell r="AA6">
            <v>57.85</v>
          </cell>
          <cell r="AB6">
            <v>58.88</v>
          </cell>
          <cell r="AC6">
            <v>64.83</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1772.45</v>
          </cell>
          <cell r="BG6">
            <v>1505.05</v>
          </cell>
          <cell r="BH6">
            <v>1685.14</v>
          </cell>
          <cell r="BI6">
            <v>1542.33</v>
          </cell>
          <cell r="BJ6">
            <v>1344.1</v>
          </cell>
          <cell r="BK6">
            <v>1574.53</v>
          </cell>
          <cell r="BL6">
            <v>1506.51</v>
          </cell>
          <cell r="BM6">
            <v>1315.67</v>
          </cell>
          <cell r="BN6">
            <v>1240.1600000000001</v>
          </cell>
          <cell r="BO6">
            <v>1111.31</v>
          </cell>
          <cell r="BQ6">
            <v>34.71</v>
          </cell>
          <cell r="BR6">
            <v>39.68</v>
          </cell>
          <cell r="BS6">
            <v>39.68</v>
          </cell>
          <cell r="BT6">
            <v>41.62</v>
          </cell>
          <cell r="BU6">
            <v>48.65</v>
          </cell>
          <cell r="BV6">
            <v>57.36</v>
          </cell>
          <cell r="BW6">
            <v>57.33</v>
          </cell>
          <cell r="BX6">
            <v>60.78</v>
          </cell>
          <cell r="BY6">
            <v>60.17</v>
          </cell>
          <cell r="BZ6">
            <v>75.540000000000006</v>
          </cell>
          <cell r="CB6">
            <v>397.25</v>
          </cell>
          <cell r="CC6">
            <v>403.27</v>
          </cell>
          <cell r="CD6">
            <v>403.62</v>
          </cell>
          <cell r="CE6">
            <v>384.12</v>
          </cell>
          <cell r="CF6">
            <v>327.77</v>
          </cell>
          <cell r="CG6">
            <v>279.91000000000003</v>
          </cell>
          <cell r="CH6">
            <v>284.52999999999997</v>
          </cell>
          <cell r="CI6">
            <v>276.26</v>
          </cell>
          <cell r="CJ6">
            <v>281.52999999999997</v>
          </cell>
          <cell r="CK6">
            <v>207.96</v>
          </cell>
          <cell r="CM6" t="str">
            <v>-</v>
          </cell>
          <cell r="CN6" t="str">
            <v>-</v>
          </cell>
          <cell r="CO6" t="str">
            <v>-</v>
          </cell>
          <cell r="CP6" t="str">
            <v>-</v>
          </cell>
          <cell r="CQ6" t="str">
            <v>-</v>
          </cell>
          <cell r="CR6">
            <v>40.07</v>
          </cell>
          <cell r="CS6">
            <v>39.92</v>
          </cell>
          <cell r="CT6">
            <v>41.63</v>
          </cell>
          <cell r="CU6">
            <v>44.89</v>
          </cell>
          <cell r="CV6">
            <v>53.51</v>
          </cell>
          <cell r="CX6">
            <v>79.010000000000005</v>
          </cell>
          <cell r="CY6">
            <v>84.35</v>
          </cell>
          <cell r="CZ6">
            <v>85.44</v>
          </cell>
          <cell r="DA6">
            <v>83.66</v>
          </cell>
          <cell r="DB6">
            <v>86.23</v>
          </cell>
          <cell r="DC6">
            <v>66</v>
          </cell>
          <cell r="DD6">
            <v>65.86</v>
          </cell>
          <cell r="DE6">
            <v>66.33</v>
          </cell>
          <cell r="DF6">
            <v>64.89</v>
          </cell>
          <cell r="DG6">
            <v>83.91</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0.18</v>
          </cell>
          <cell r="EK6">
            <v>0.19</v>
          </cell>
          <cell r="EL6">
            <v>0.16</v>
          </cell>
          <cell r="EM6">
            <v>0.33</v>
          </cell>
          <cell r="EN6">
            <v>0.15</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O1" workbookViewId="0">
      <selection activeCell="AV34" sqref="AV34:BI35"/>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和歌山県　九度山町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Cc2</v>
      </c>
      <c r="X8" s="7"/>
      <c r="Y8" s="7"/>
      <c r="Z8" s="7"/>
      <c r="AA8" s="7"/>
      <c r="AB8" s="7"/>
      <c r="AC8" s="7"/>
      <c r="AD8" s="21" t="s">
        <v>119</v>
      </c>
      <c r="AE8" s="21"/>
      <c r="AF8" s="21"/>
      <c r="AG8" s="21"/>
      <c r="AH8" s="21"/>
      <c r="AI8" s="21"/>
      <c r="AJ8" s="21"/>
      <c r="AK8" s="4"/>
      <c r="AL8" s="22">
        <f>データ!S6</f>
        <v>4509</v>
      </c>
      <c r="AM8" s="22"/>
      <c r="AN8" s="22"/>
      <c r="AO8" s="22"/>
      <c r="AP8" s="22"/>
      <c r="AQ8" s="22"/>
      <c r="AR8" s="22"/>
      <c r="AS8" s="22"/>
      <c r="AT8" s="8">
        <f>データ!T6</f>
        <v>44.15</v>
      </c>
      <c r="AU8" s="8"/>
      <c r="AV8" s="8"/>
      <c r="AW8" s="8"/>
      <c r="AX8" s="8"/>
      <c r="AY8" s="8"/>
      <c r="AZ8" s="8"/>
      <c r="BA8" s="8"/>
      <c r="BB8" s="8">
        <f>データ!U6</f>
        <v>102.13</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56.04</v>
      </c>
      <c r="Q10" s="8"/>
      <c r="R10" s="8"/>
      <c r="S10" s="8"/>
      <c r="T10" s="8"/>
      <c r="U10" s="8"/>
      <c r="V10" s="8"/>
      <c r="W10" s="8">
        <f>データ!Q6</f>
        <v>100.47</v>
      </c>
      <c r="X10" s="8"/>
      <c r="Y10" s="8"/>
      <c r="Z10" s="8"/>
      <c r="AA10" s="8"/>
      <c r="AB10" s="8"/>
      <c r="AC10" s="8"/>
      <c r="AD10" s="22">
        <f>データ!R6</f>
        <v>3000</v>
      </c>
      <c r="AE10" s="22"/>
      <c r="AF10" s="22"/>
      <c r="AG10" s="22"/>
      <c r="AH10" s="22"/>
      <c r="AI10" s="22"/>
      <c r="AJ10" s="22"/>
      <c r="AK10" s="3"/>
      <c r="AL10" s="22">
        <f>データ!V6</f>
        <v>2520</v>
      </c>
      <c r="AM10" s="22"/>
      <c r="AN10" s="22"/>
      <c r="AO10" s="22"/>
      <c r="AP10" s="22"/>
      <c r="AQ10" s="22"/>
      <c r="AR10" s="22"/>
      <c r="AS10" s="22"/>
      <c r="AT10" s="8">
        <f>データ!W6</f>
        <v>0.84</v>
      </c>
      <c r="AU10" s="8"/>
      <c r="AV10" s="8"/>
      <c r="AW10" s="8"/>
      <c r="AX10" s="8"/>
      <c r="AY10" s="8"/>
      <c r="AZ10" s="8"/>
      <c r="BA10" s="8"/>
      <c r="BB10" s="8">
        <f>データ!X6</f>
        <v>3000</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120</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121</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122</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55</v>
      </c>
      <c r="F85" s="13" t="s">
        <v>29</v>
      </c>
      <c r="G85" s="13" t="s">
        <v>56</v>
      </c>
      <c r="H85" s="13" t="s">
        <v>58</v>
      </c>
      <c r="I85" s="13" t="s">
        <v>59</v>
      </c>
      <c r="J85" s="13" t="s">
        <v>26</v>
      </c>
      <c r="K85" s="13" t="s">
        <v>61</v>
      </c>
      <c r="L85" s="13" t="s">
        <v>53</v>
      </c>
      <c r="M85" s="13" t="s">
        <v>41</v>
      </c>
      <c r="N85" s="13" t="s">
        <v>57</v>
      </c>
      <c r="O85" s="13" t="s">
        <v>31</v>
      </c>
    </row>
    <row r="86" spans="1:78" hidden="1">
      <c r="B86" s="13"/>
      <c r="C86" s="13"/>
      <c r="D86" s="13"/>
      <c r="E86" s="13" t="str">
        <f>データ!AI6</f>
        <v/>
      </c>
      <c r="F86" s="13" t="s">
        <v>62</v>
      </c>
      <c r="G86" s="13" t="s">
        <v>62</v>
      </c>
      <c r="H86" s="13" t="str">
        <f>データ!BP6</f>
        <v>【728.30】</v>
      </c>
      <c r="I86" s="13" t="str">
        <f>データ!CA6</f>
        <v>【100.04】</v>
      </c>
      <c r="J86" s="13" t="str">
        <f>データ!CL6</f>
        <v>【137.82】</v>
      </c>
      <c r="K86" s="13" t="str">
        <f>データ!CW6</f>
        <v>【60.09】</v>
      </c>
      <c r="L86" s="13" t="str">
        <f>データ!DH6</f>
        <v>【94.90】</v>
      </c>
      <c r="M86" s="13" t="s">
        <v>62</v>
      </c>
      <c r="N86" s="13" t="s">
        <v>62</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67</v>
      </c>
      <c r="H3" s="68" t="s">
        <v>6</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2</v>
      </c>
      <c r="N5" s="70" t="s">
        <v>87</v>
      </c>
      <c r="O5" s="70" t="s">
        <v>88</v>
      </c>
      <c r="P5" s="70" t="s">
        <v>89</v>
      </c>
      <c r="Q5" s="70" t="s">
        <v>90</v>
      </c>
      <c r="R5" s="70" t="s">
        <v>91</v>
      </c>
      <c r="S5" s="70" t="s">
        <v>65</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10</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303437</v>
      </c>
      <c r="D6" s="65">
        <f t="shared" si="1"/>
        <v>47</v>
      </c>
      <c r="E6" s="65">
        <f t="shared" si="1"/>
        <v>17</v>
      </c>
      <c r="F6" s="65">
        <f t="shared" si="1"/>
        <v>1</v>
      </c>
      <c r="G6" s="65">
        <f t="shared" si="1"/>
        <v>0</v>
      </c>
      <c r="H6" s="65" t="str">
        <f t="shared" si="1"/>
        <v>和歌山県　九度山町</v>
      </c>
      <c r="I6" s="65" t="str">
        <f t="shared" si="1"/>
        <v>法非適用</v>
      </c>
      <c r="J6" s="65" t="str">
        <f t="shared" si="1"/>
        <v>下水道事業</v>
      </c>
      <c r="K6" s="65" t="str">
        <f t="shared" si="1"/>
        <v>公共下水道</v>
      </c>
      <c r="L6" s="65" t="str">
        <f t="shared" si="1"/>
        <v>Cc2</v>
      </c>
      <c r="M6" s="65">
        <f t="shared" si="1"/>
        <v>0</v>
      </c>
      <c r="N6" s="73" t="str">
        <f t="shared" si="1"/>
        <v>-</v>
      </c>
      <c r="O6" s="73" t="str">
        <f t="shared" si="1"/>
        <v>該当数値なし</v>
      </c>
      <c r="P6" s="73">
        <f t="shared" si="1"/>
        <v>56.04</v>
      </c>
      <c r="Q6" s="73">
        <f t="shared" si="1"/>
        <v>100.47</v>
      </c>
      <c r="R6" s="73">
        <f t="shared" si="1"/>
        <v>3000</v>
      </c>
      <c r="S6" s="73">
        <f t="shared" si="1"/>
        <v>4509</v>
      </c>
      <c r="T6" s="73">
        <f t="shared" si="1"/>
        <v>44.15</v>
      </c>
      <c r="U6" s="73">
        <f t="shared" si="1"/>
        <v>102.13</v>
      </c>
      <c r="V6" s="73">
        <f t="shared" si="1"/>
        <v>2520</v>
      </c>
      <c r="W6" s="73">
        <f t="shared" si="1"/>
        <v>0.84</v>
      </c>
      <c r="X6" s="73">
        <f t="shared" si="1"/>
        <v>3000</v>
      </c>
      <c r="Y6" s="81">
        <f t="shared" ref="Y6:AH6" si="2">IF(Y7="",NA(),Y7)</f>
        <v>55.2</v>
      </c>
      <c r="Z6" s="81">
        <f t="shared" si="2"/>
        <v>57.92</v>
      </c>
      <c r="AA6" s="81">
        <f t="shared" si="2"/>
        <v>57.85</v>
      </c>
      <c r="AB6" s="81">
        <f t="shared" si="2"/>
        <v>58.88</v>
      </c>
      <c r="AC6" s="81">
        <f t="shared" si="2"/>
        <v>64.83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1772.45</v>
      </c>
      <c r="BG6" s="81">
        <f t="shared" si="5"/>
        <v>1505.05</v>
      </c>
      <c r="BH6" s="81">
        <f t="shared" si="5"/>
        <v>1685.14</v>
      </c>
      <c r="BI6" s="81">
        <f t="shared" si="5"/>
        <v>1542.33</v>
      </c>
      <c r="BJ6" s="81">
        <f t="shared" si="5"/>
        <v>1344.1</v>
      </c>
      <c r="BK6" s="81">
        <f t="shared" si="5"/>
        <v>1574.53</v>
      </c>
      <c r="BL6" s="81">
        <f t="shared" si="5"/>
        <v>1506.51</v>
      </c>
      <c r="BM6" s="81">
        <f t="shared" si="5"/>
        <v>1315.67</v>
      </c>
      <c r="BN6" s="81">
        <f t="shared" si="5"/>
        <v>1240.1600000000001</v>
      </c>
      <c r="BO6" s="81">
        <f t="shared" si="5"/>
        <v>1111.31</v>
      </c>
      <c r="BP6" s="73" t="str">
        <f>IF(BP7="","",IF(BP7="-","【-】","【"&amp;SUBSTITUTE(TEXT(BP7,"#,##0.00"),"-","△")&amp;"】"))</f>
        <v>【728.30】</v>
      </c>
      <c r="BQ6" s="81">
        <f t="shared" ref="BQ6:BZ6" si="6">IF(BQ7="",NA(),BQ7)</f>
        <v>34.71</v>
      </c>
      <c r="BR6" s="81">
        <f t="shared" si="6"/>
        <v>39.68</v>
      </c>
      <c r="BS6" s="81">
        <f t="shared" si="6"/>
        <v>39.68</v>
      </c>
      <c r="BT6" s="81">
        <f t="shared" si="6"/>
        <v>41.62</v>
      </c>
      <c r="BU6" s="81">
        <f t="shared" si="6"/>
        <v>48.65</v>
      </c>
      <c r="BV6" s="81">
        <f t="shared" si="6"/>
        <v>57.36</v>
      </c>
      <c r="BW6" s="81">
        <f t="shared" si="6"/>
        <v>57.33</v>
      </c>
      <c r="BX6" s="81">
        <f t="shared" si="6"/>
        <v>60.78</v>
      </c>
      <c r="BY6" s="81">
        <f t="shared" si="6"/>
        <v>60.17</v>
      </c>
      <c r="BZ6" s="81">
        <f t="shared" si="6"/>
        <v>75.540000000000006</v>
      </c>
      <c r="CA6" s="73" t="str">
        <f>IF(CA7="","",IF(CA7="-","【-】","【"&amp;SUBSTITUTE(TEXT(CA7,"#,##0.00"),"-","△")&amp;"】"))</f>
        <v>【100.04】</v>
      </c>
      <c r="CB6" s="81">
        <f t="shared" ref="CB6:CK6" si="7">IF(CB7="",NA(),CB7)</f>
        <v>397.25</v>
      </c>
      <c r="CC6" s="81">
        <f t="shared" si="7"/>
        <v>403.27</v>
      </c>
      <c r="CD6" s="81">
        <f t="shared" si="7"/>
        <v>403.62</v>
      </c>
      <c r="CE6" s="81">
        <f t="shared" si="7"/>
        <v>384.12</v>
      </c>
      <c r="CF6" s="81">
        <f t="shared" si="7"/>
        <v>327.77</v>
      </c>
      <c r="CG6" s="81">
        <f t="shared" si="7"/>
        <v>279.91000000000003</v>
      </c>
      <c r="CH6" s="81">
        <f t="shared" si="7"/>
        <v>284.52999999999997</v>
      </c>
      <c r="CI6" s="81">
        <f t="shared" si="7"/>
        <v>276.26</v>
      </c>
      <c r="CJ6" s="81">
        <f t="shared" si="7"/>
        <v>281.52999999999997</v>
      </c>
      <c r="CK6" s="81">
        <f t="shared" si="7"/>
        <v>207.96</v>
      </c>
      <c r="CL6" s="73" t="str">
        <f>IF(CL7="","",IF(CL7="-","【-】","【"&amp;SUBSTITUTE(TEXT(CL7,"#,##0.00"),"-","△")&amp;"】"))</f>
        <v>【137.82】</v>
      </c>
      <c r="CM6" s="81" t="str">
        <f t="shared" ref="CM6:CV6" si="8">IF(CM7="",NA(),CM7)</f>
        <v>-</v>
      </c>
      <c r="CN6" s="81" t="str">
        <f t="shared" si="8"/>
        <v>-</v>
      </c>
      <c r="CO6" s="81" t="str">
        <f t="shared" si="8"/>
        <v>-</v>
      </c>
      <c r="CP6" s="81" t="str">
        <f t="shared" si="8"/>
        <v>-</v>
      </c>
      <c r="CQ6" s="81" t="str">
        <f t="shared" si="8"/>
        <v>-</v>
      </c>
      <c r="CR6" s="81">
        <f t="shared" si="8"/>
        <v>40.07</v>
      </c>
      <c r="CS6" s="81">
        <f t="shared" si="8"/>
        <v>39.92</v>
      </c>
      <c r="CT6" s="81">
        <f t="shared" si="8"/>
        <v>41.63</v>
      </c>
      <c r="CU6" s="81">
        <f t="shared" si="8"/>
        <v>44.89</v>
      </c>
      <c r="CV6" s="81">
        <f t="shared" si="8"/>
        <v>53.51</v>
      </c>
      <c r="CW6" s="73" t="str">
        <f>IF(CW7="","",IF(CW7="-","【-】","【"&amp;SUBSTITUTE(TEXT(CW7,"#,##0.00"),"-","△")&amp;"】"))</f>
        <v>【60.09】</v>
      </c>
      <c r="CX6" s="81">
        <f t="shared" ref="CX6:DG6" si="9">IF(CX7="",NA(),CX7)</f>
        <v>79.010000000000005</v>
      </c>
      <c r="CY6" s="81">
        <f t="shared" si="9"/>
        <v>84.35</v>
      </c>
      <c r="CZ6" s="81">
        <f t="shared" si="9"/>
        <v>85.44</v>
      </c>
      <c r="DA6" s="81">
        <f t="shared" si="9"/>
        <v>83.66</v>
      </c>
      <c r="DB6" s="81">
        <f t="shared" si="9"/>
        <v>86.23</v>
      </c>
      <c r="DC6" s="81">
        <f t="shared" si="9"/>
        <v>66</v>
      </c>
      <c r="DD6" s="81">
        <f t="shared" si="9"/>
        <v>65.86</v>
      </c>
      <c r="DE6" s="81">
        <f t="shared" si="9"/>
        <v>66.33</v>
      </c>
      <c r="DF6" s="81">
        <f t="shared" si="9"/>
        <v>64.89</v>
      </c>
      <c r="DG6" s="81">
        <f t="shared" si="9"/>
        <v>83.91</v>
      </c>
      <c r="DH6" s="73" t="str">
        <f>IF(DH7="","",IF(DH7="-","【-】","【"&amp;SUBSTITUTE(TEXT(DH7,"#,##0.00"),"-","△")&amp;"】"))</f>
        <v>【94.90】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0.18</v>
      </c>
      <c r="EK6" s="81">
        <f t="shared" si="12"/>
        <v>0.19</v>
      </c>
      <c r="EL6" s="81">
        <f t="shared" si="12"/>
        <v>0.16</v>
      </c>
      <c r="EM6" s="81">
        <f t="shared" si="12"/>
        <v>0.33</v>
      </c>
      <c r="EN6" s="81">
        <f t="shared" si="12"/>
        <v>0.15</v>
      </c>
      <c r="EO6" s="73" t="str">
        <f>IF(EO7="","",IF(EO7="-","【-】","【"&amp;SUBSTITUTE(TEXT(EO7,"#,##0.00"),"-","△")&amp;"】"))</f>
        <v>【0.27】</v>
      </c>
    </row>
    <row r="7" spans="1:145" s="59" customFormat="1">
      <c r="A7" s="60"/>
      <c r="B7" s="66">
        <v>2016</v>
      </c>
      <c r="C7" s="66">
        <v>303437</v>
      </c>
      <c r="D7" s="66">
        <v>47</v>
      </c>
      <c r="E7" s="66">
        <v>17</v>
      </c>
      <c r="F7" s="66">
        <v>1</v>
      </c>
      <c r="G7" s="66">
        <v>0</v>
      </c>
      <c r="H7" s="66" t="s">
        <v>108</v>
      </c>
      <c r="I7" s="66" t="s">
        <v>109</v>
      </c>
      <c r="J7" s="66" t="s">
        <v>110</v>
      </c>
      <c r="K7" s="66" t="s">
        <v>111</v>
      </c>
      <c r="L7" s="66" t="s">
        <v>112</v>
      </c>
      <c r="M7" s="66"/>
      <c r="N7" s="74" t="s">
        <v>62</v>
      </c>
      <c r="O7" s="74" t="s">
        <v>113</v>
      </c>
      <c r="P7" s="74">
        <v>56.04</v>
      </c>
      <c r="Q7" s="74">
        <v>100.47</v>
      </c>
      <c r="R7" s="74">
        <v>3000</v>
      </c>
      <c r="S7" s="74">
        <v>4509</v>
      </c>
      <c r="T7" s="74">
        <v>44.15</v>
      </c>
      <c r="U7" s="74">
        <v>102.13</v>
      </c>
      <c r="V7" s="74">
        <v>2520</v>
      </c>
      <c r="W7" s="74">
        <v>0.84</v>
      </c>
      <c r="X7" s="74">
        <v>3000</v>
      </c>
      <c r="Y7" s="74">
        <v>55.2</v>
      </c>
      <c r="Z7" s="74">
        <v>57.92</v>
      </c>
      <c r="AA7" s="74">
        <v>57.85</v>
      </c>
      <c r="AB7" s="74">
        <v>58.88</v>
      </c>
      <c r="AC7" s="74">
        <v>64.83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1772.45</v>
      </c>
      <c r="BG7" s="74">
        <v>1505.05</v>
      </c>
      <c r="BH7" s="74">
        <v>1685.14</v>
      </c>
      <c r="BI7" s="74">
        <v>1542.33</v>
      </c>
      <c r="BJ7" s="74">
        <v>1344.1</v>
      </c>
      <c r="BK7" s="74">
        <v>1574.53</v>
      </c>
      <c r="BL7" s="74">
        <v>1506.51</v>
      </c>
      <c r="BM7" s="74">
        <v>1315.67</v>
      </c>
      <c r="BN7" s="74">
        <v>1240.1600000000001</v>
      </c>
      <c r="BO7" s="74">
        <v>1111.31</v>
      </c>
      <c r="BP7" s="74">
        <v>728.3</v>
      </c>
      <c r="BQ7" s="74">
        <v>34.71</v>
      </c>
      <c r="BR7" s="74">
        <v>39.68</v>
      </c>
      <c r="BS7" s="74">
        <v>39.68</v>
      </c>
      <c r="BT7" s="74">
        <v>41.62</v>
      </c>
      <c r="BU7" s="74">
        <v>48.65</v>
      </c>
      <c r="BV7" s="74">
        <v>57.36</v>
      </c>
      <c r="BW7" s="74">
        <v>57.33</v>
      </c>
      <c r="BX7" s="74">
        <v>60.78</v>
      </c>
      <c r="BY7" s="74">
        <v>60.17</v>
      </c>
      <c r="BZ7" s="74">
        <v>75.540000000000006</v>
      </c>
      <c r="CA7" s="74">
        <v>100.04</v>
      </c>
      <c r="CB7" s="74">
        <v>397.25</v>
      </c>
      <c r="CC7" s="74">
        <v>403.27</v>
      </c>
      <c r="CD7" s="74">
        <v>403.62</v>
      </c>
      <c r="CE7" s="74">
        <v>384.12</v>
      </c>
      <c r="CF7" s="74">
        <v>327.77</v>
      </c>
      <c r="CG7" s="74">
        <v>279.91000000000003</v>
      </c>
      <c r="CH7" s="74">
        <v>284.52999999999997</v>
      </c>
      <c r="CI7" s="74">
        <v>276.26</v>
      </c>
      <c r="CJ7" s="74">
        <v>281.52999999999997</v>
      </c>
      <c r="CK7" s="74">
        <v>207.96</v>
      </c>
      <c r="CL7" s="74">
        <v>137.82</v>
      </c>
      <c r="CM7" s="74" t="s">
        <v>62</v>
      </c>
      <c r="CN7" s="74" t="s">
        <v>62</v>
      </c>
      <c r="CO7" s="74" t="s">
        <v>62</v>
      </c>
      <c r="CP7" s="74" t="s">
        <v>62</v>
      </c>
      <c r="CQ7" s="74" t="s">
        <v>62</v>
      </c>
      <c r="CR7" s="74">
        <v>40.07</v>
      </c>
      <c r="CS7" s="74">
        <v>39.92</v>
      </c>
      <c r="CT7" s="74">
        <v>41.63</v>
      </c>
      <c r="CU7" s="74">
        <v>44.89</v>
      </c>
      <c r="CV7" s="74">
        <v>53.51</v>
      </c>
      <c r="CW7" s="74">
        <v>60.09</v>
      </c>
      <c r="CX7" s="74">
        <v>79.010000000000005</v>
      </c>
      <c r="CY7" s="74">
        <v>84.35</v>
      </c>
      <c r="CZ7" s="74">
        <v>85.44</v>
      </c>
      <c r="DA7" s="74">
        <v>83.66</v>
      </c>
      <c r="DB7" s="74">
        <v>86.23</v>
      </c>
      <c r="DC7" s="74">
        <v>66</v>
      </c>
      <c r="DD7" s="74">
        <v>65.86</v>
      </c>
      <c r="DE7" s="74">
        <v>66.33</v>
      </c>
      <c r="DF7" s="74">
        <v>64.89</v>
      </c>
      <c r="DG7" s="74">
        <v>83.91</v>
      </c>
      <c r="DH7" s="74">
        <v>94.9</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0.18</v>
      </c>
      <c r="EK7" s="74">
        <v>0.19</v>
      </c>
      <c r="EL7" s="74">
        <v>0.16</v>
      </c>
      <c r="EM7" s="74">
        <v>0.33</v>
      </c>
      <c r="EN7" s="74">
        <v>0.15</v>
      </c>
      <c r="EO7" s="74">
        <v>0.27</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海堀　邦光</cp:lastModifiedBy>
  <dcterms:created xsi:type="dcterms:W3CDTF">2017-12-25T02:11:08Z</dcterms:created>
  <dcterms:modified xsi:type="dcterms:W3CDTF">2018-02-07T23:49:19Z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2018-02-07T23:49:19Z</vt:filetime>
  </property>
</Properties>
</file>