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⑭ 水道 及び 梁瀬簡水　（事務係）\■　経営比較分析表（2月上旬ごろ）\H28年度\【経営比較分析表】2016_303411_47_010\"/>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<sst xmlns="http://schemas.openxmlformats.org/spreadsheetml/2006/main" count="237" uniqueCount="123">
  <si>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</si>
  <si>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</si>
  <si>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</si>
  <si>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</si>
  <si>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</si>
  <si>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</si>
  <si>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</si>
  <si>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</si>
  <si>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</si>
  <si>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</si>
  <si>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</si>
  <si>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</si>
  <si>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</si>
  <si>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</si>
  <si>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</si>
  <si>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</si>
  <si>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</si>
  <si>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</si>
  <si>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</si>
  <si>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</si>
  <si>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</si>
  <si>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</si>
  <si>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</si>
  <si>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</si>
  <si>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</si>
  <si>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</si>
  <si>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</si>
  <si>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</si>
  <si>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</si>
  <si>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</si>
  <si>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</si>
  <si>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</si>
  <si>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</si>
  <si>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</si>
  <si>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</si>
  <si>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</si>
  <si>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</si>
  <si>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</si>
  <si>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</si>
  <si>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</si>
  <si>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</si>
  <si>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</si>
  <si>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</si>
  <si>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</si>
  <si>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</si>
  <si>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</si>
  <si>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</si>
  <si>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</si>
  <si>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</si>
  <si>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</si>
  <si>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</si>
  <si>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</si>
  <si>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</si>
  <si>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</si>
  <si>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</si>
  <si>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</si>
  <si>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</si>
  <si>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</si>
  <si>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</si>
  <si>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</si>
  <si>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</si>
  <si>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</si>
  <si>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</si>
  <si>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</si>
  <si>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</si>
  <si>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</si>
  <si>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</si>
  <si>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</si>
  <si>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</si>
  <si>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</si>
  <si>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</si>
  <si>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</si>
  <si>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</si>
  <si>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</si>
  <si>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</si>
  <si>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</si>
  <si>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</si>
  <si>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</si>
  <si>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</si>
  <si>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</si>
  <si>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</si>
  <si>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</si>
  <si>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</si>
  <si>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</si>
  <si>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</si>
  <si>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</si>
  <si>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</si>
  <si>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</si>
  <si>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</si>
  <si>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</si>
  <si>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</si>
  <si>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</si>
  <si>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</si>
  <si>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</si>
  <si>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</si>
  <si>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</si>
  <si>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</si>
  <si>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</si>
  <si>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</si>
  <si>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</si>
  <si>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</si>
  <si>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</si>
  <si>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</si>
  <si>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</si>
  <si>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</si>
  <si>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</si>
  <si>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</si>
  <si>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かつらぎ町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</si>
  <si>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</si>
  <si>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</si>
  <si>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</si>
  <si>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</si>
  <si>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</si>
  <si>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</si>
  <si>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</si>
  <si>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</si>
  <si>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</si>
  <si>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</si>
  <si>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</si>
  <si>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収益的収支比率や、料金回収を見ると、今のところは経営は健全であるように見えるが、人口減少に伴って収益減少しており、施設更新を先延ばしにしている。財源がほぼ使用料であるため、人口減少により大きく左右されることとなる。
　施設利用率が平成26年度から大幅な減少がみられたが回復の見込みがなく、平成28年度には大口使用者が開詮したが大きな変化はみられなかった。
</t>
    <rPh sb="1" eb="4">
      <t>シュウエキテキ</t>
    </rPh>
    <rPh sb="4" eb="6">
      <t>シュウシ</t>
    </rPh>
    <rPh sb="6" eb="8">
      <t>ヒリツ</t>
    </rPh>
    <rPh sb="10" eb="12">
      <t>リョウキン</t>
    </rPh>
    <rPh sb="12" eb="14">
      <t>カイシュウ</t>
    </rPh>
    <rPh sb="15" eb="16">
      <t>ミ</t>
    </rPh>
    <rPh sb="19" eb="20">
      <t>イマ</t>
    </rPh>
    <rPh sb="25" eb="27">
      <t>ケイエイ</t>
    </rPh>
    <rPh sb="28" eb="30">
      <t>ケンゼン</t>
    </rPh>
    <rPh sb="36" eb="37">
      <t>ミ</t>
    </rPh>
    <rPh sb="41" eb="43">
      <t>ジンコウ</t>
    </rPh>
    <rPh sb="43" eb="45">
      <t>ゲンショウ</t>
    </rPh>
    <rPh sb="46" eb="47">
      <t>トモナ</t>
    </rPh>
    <rPh sb="49" eb="51">
      <t>シュウエキ</t>
    </rPh>
    <rPh sb="51" eb="53">
      <t>ゲンショウ</t>
    </rPh>
    <rPh sb="58" eb="60">
      <t>シセツ</t>
    </rPh>
    <rPh sb="60" eb="62">
      <t>コウシン</t>
    </rPh>
    <rPh sb="63" eb="65">
      <t>サキノ</t>
    </rPh>
    <rPh sb="73" eb="75">
      <t>ザイゲン</t>
    </rPh>
    <rPh sb="78" eb="81">
      <t>シヨウリョウ</t>
    </rPh>
    <rPh sb="87" eb="89">
      <t>ジンコウ</t>
    </rPh>
    <rPh sb="89" eb="91">
      <t>ゲンショウ</t>
    </rPh>
    <rPh sb="94" eb="95">
      <t>オオ</t>
    </rPh>
    <rPh sb="97" eb="99">
      <t>サユウ</t>
    </rPh>
    <rPh sb="110" eb="112">
      <t>シセツ</t>
    </rPh>
    <rPh sb="135" eb="137">
      <t>カイフク</t>
    </rPh>
    <rPh sb="138" eb="140">
      <t>ミコ</t>
    </rPh>
    <phoneticPr fontId="4"/>
  </si>
  <si>
    <t>　平成26年度から、財源である使用料の減少となっているため、近年では、老朽化が進んでいるが、更新できていない状況が続いている。
　</t>
    <rPh sb="1" eb="3">
      <t>ヘイセイ</t>
    </rPh>
    <rPh sb="5" eb="7">
      <t>ネンド</t>
    </rPh>
    <rPh sb="10" eb="12">
      <t>ザイゲン</t>
    </rPh>
    <rPh sb="15" eb="18">
      <t>シヨウリョウ</t>
    </rPh>
    <rPh sb="19" eb="21">
      <t>ゲンショウ</t>
    </rPh>
    <phoneticPr fontId="4"/>
  </si>
  <si>
    <t>　老朽化の状況でもあるように、施設の更新をする財源が乏しい状態である。これは、少子高齢化に伴う人口減少が財源確保における大きな問題となっており、今後についても危惧しておくべきことである。
　今後については、財源の確保や、施設の更新に努めていく必要がある。</t>
    <rPh sb="1" eb="4">
      <t>ロウキュウカ</t>
    </rPh>
    <rPh sb="5" eb="7">
      <t>ジョウキョウ</t>
    </rPh>
    <rPh sb="15" eb="17">
      <t>シセツ</t>
    </rPh>
    <rPh sb="18" eb="20">
      <t>コウシン</t>
    </rPh>
    <rPh sb="23" eb="25">
      <t>ザイゲン</t>
    </rPh>
    <rPh sb="26" eb="27">
      <t>トボ</t>
    </rPh>
    <rPh sb="29" eb="31">
      <t>ジョウタイ</t>
    </rPh>
    <rPh sb="39" eb="41">
      <t>ショウシ</t>
    </rPh>
    <rPh sb="41" eb="44">
      <t>コウレイカ</t>
    </rPh>
    <rPh sb="45" eb="46">
      <t>トモナ</t>
    </rPh>
    <rPh sb="47" eb="49">
      <t>ジンコウ</t>
    </rPh>
    <rPh sb="49" eb="51">
      <t>ゲンショウ</t>
    </rPh>
    <rPh sb="52" eb="54">
      <t>ザイゲン</t>
    </rPh>
    <rPh sb="54" eb="56">
      <t>カクホ</t>
    </rPh>
    <rPh sb="60" eb="61">
      <t>オオ</t>
    </rPh>
    <rPh sb="63" eb="65">
      <t>モンダイ</t>
    </rPh>
    <rPh sb="72" eb="74">
      <t>コンゴ</t>
    </rPh>
    <rPh sb="79" eb="81">
      <t>キグ</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</si>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</sst>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7000520"/>
        <c:axId val="1955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97000520"/>
        <c:axId val="195544000"/>
      </c:lineChart>
      <c:dateAx>
        <c:axId val="197000520"/>
        <c:scaling>
          <c:orientation val="minMax"/>
        </c:scaling>
        <c:delete val="1"/>
        <c:axPos val="b"/>
        <c:numFmt formatCode="ge" sourceLinked="1"/>
        <c:majorTickMark val="none"/>
        <c:minorTickMark val="none"/>
        <c:tickLblPos val="none"/>
        <c:crossAx val="195544000"/>
        <c:crosses val="autoZero"/>
        <c:auto val="1"/>
        <c:lblOffset val="100"/>
        <c:baseTimeUnit val="years"/>
      </c:dateAx>
      <c:valAx>
        <c:axId val="1955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0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74.03</c:v>
                </c:pt>
                <c:pt idx="1">
                  <c:v>73.349999999999994</c:v>
                </c:pt>
                <c:pt idx="2">
                  <c:v>61.72</c:v>
                </c:pt>
                <c:pt idx="3">
                  <c:v>47.09</c:v>
                </c:pt>
                <c:pt idx="4">
                  <c:v>50.68</c:v>
                </c:pt>
              </c:numCache>
            </c:numRef>
          </c:val>
        </c:ser>
        <c:dLbls>
          <c:showLegendKey val="0"/>
          <c:showVal val="0"/>
          <c:showCatName val="0"/>
          <c:showSerName val="0"/>
          <c:showPercent val="0"/>
          <c:showBubbleSize val="0"/>
        </c:dLbls>
        <c:gapWidth val="150"/>
        <c:axId val="197098376"/>
        <c:axId val="19709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97098376"/>
        <c:axId val="197098768"/>
      </c:lineChart>
      <c:dateAx>
        <c:axId val="197098376"/>
        <c:scaling>
          <c:orientation val="minMax"/>
        </c:scaling>
        <c:delete val="1"/>
        <c:axPos val="b"/>
        <c:numFmt formatCode="ge" sourceLinked="1"/>
        <c:majorTickMark val="none"/>
        <c:minorTickMark val="none"/>
        <c:tickLblPos val="none"/>
        <c:crossAx val="197098768"/>
        <c:crosses val="autoZero"/>
        <c:auto val="1"/>
        <c:lblOffset val="100"/>
        <c:baseTimeUnit val="years"/>
      </c:dateAx>
      <c:valAx>
        <c:axId val="19709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9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79.88</c:v>
                </c:pt>
                <c:pt idx="1">
                  <c:v>81.62</c:v>
                </c:pt>
                <c:pt idx="2">
                  <c:v>81.7</c:v>
                </c:pt>
                <c:pt idx="3">
                  <c:v>80.14</c:v>
                </c:pt>
                <c:pt idx="4">
                  <c:v>78.05</c:v>
                </c:pt>
              </c:numCache>
            </c:numRef>
          </c:val>
        </c:ser>
        <c:dLbls>
          <c:showLegendKey val="0"/>
          <c:showVal val="0"/>
          <c:showCatName val="0"/>
          <c:showSerName val="0"/>
          <c:showPercent val="0"/>
          <c:showBubbleSize val="0"/>
        </c:dLbls>
        <c:gapWidth val="150"/>
        <c:axId val="197099944"/>
        <c:axId val="19710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97099944"/>
        <c:axId val="197100336"/>
      </c:lineChart>
      <c:dateAx>
        <c:axId val="197099944"/>
        <c:scaling>
          <c:orientation val="minMax"/>
        </c:scaling>
        <c:delete val="1"/>
        <c:axPos val="b"/>
        <c:numFmt formatCode="ge" sourceLinked="1"/>
        <c:majorTickMark val="none"/>
        <c:minorTickMark val="none"/>
        <c:tickLblPos val="none"/>
        <c:crossAx val="197100336"/>
        <c:crosses val="autoZero"/>
        <c:auto val="1"/>
        <c:lblOffset val="100"/>
        <c:baseTimeUnit val="years"/>
      </c:dateAx>
      <c:valAx>
        <c:axId val="19710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9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107.16</c:v>
                </c:pt>
                <c:pt idx="1">
                  <c:v>122.23</c:v>
                </c:pt>
                <c:pt idx="2">
                  <c:v>109.94</c:v>
                </c:pt>
                <c:pt idx="3">
                  <c:v>89.78</c:v>
                </c:pt>
                <c:pt idx="4">
                  <c:v>87.29</c:v>
                </c:pt>
              </c:numCache>
            </c:numRef>
          </c:val>
        </c:ser>
        <c:dLbls>
          <c:showLegendKey val="0"/>
          <c:showVal val="0"/>
          <c:showCatName val="0"/>
          <c:showSerName val="0"/>
          <c:showPercent val="0"/>
          <c:showBubbleSize val="0"/>
        </c:dLbls>
        <c:gapWidth val="150"/>
        <c:axId val="196727056"/>
        <c:axId val="19672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96727056"/>
        <c:axId val="196727440"/>
      </c:lineChart>
      <c:dateAx>
        <c:axId val="196727056"/>
        <c:scaling>
          <c:orientation val="minMax"/>
        </c:scaling>
        <c:delete val="1"/>
        <c:axPos val="b"/>
        <c:numFmt formatCode="ge" sourceLinked="1"/>
        <c:majorTickMark val="none"/>
        <c:minorTickMark val="none"/>
        <c:tickLblPos val="none"/>
        <c:crossAx val="196727440"/>
        <c:crosses val="autoZero"/>
        <c:auto val="1"/>
        <c:lblOffset val="100"/>
        <c:baseTimeUnit val="years"/>
      </c:dateAx>
      <c:valAx>
        <c:axId val="19672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2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108464"/>
        <c:axId val="19677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108464"/>
        <c:axId val="196772112"/>
      </c:lineChart>
      <c:dateAx>
        <c:axId val="196108464"/>
        <c:scaling>
          <c:orientation val="minMax"/>
        </c:scaling>
        <c:delete val="1"/>
        <c:axPos val="b"/>
        <c:numFmt formatCode="ge" sourceLinked="1"/>
        <c:majorTickMark val="none"/>
        <c:minorTickMark val="none"/>
        <c:tickLblPos val="none"/>
        <c:crossAx val="196772112"/>
        <c:crosses val="autoZero"/>
        <c:auto val="1"/>
        <c:lblOffset val="100"/>
        <c:baseTimeUnit val="years"/>
      </c:dateAx>
      <c:valAx>
        <c:axId val="19677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0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753600"/>
        <c:axId val="1967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753600"/>
        <c:axId val="196753984"/>
      </c:lineChart>
      <c:dateAx>
        <c:axId val="196753600"/>
        <c:scaling>
          <c:orientation val="minMax"/>
        </c:scaling>
        <c:delete val="1"/>
        <c:axPos val="b"/>
        <c:numFmt formatCode="ge" sourceLinked="1"/>
        <c:majorTickMark val="none"/>
        <c:minorTickMark val="none"/>
        <c:tickLblPos val="none"/>
        <c:crossAx val="196753984"/>
        <c:crosses val="autoZero"/>
        <c:auto val="1"/>
        <c:lblOffset val="100"/>
        <c:baseTimeUnit val="years"/>
      </c:dateAx>
      <c:valAx>
        <c:axId val="1967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5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862952"/>
        <c:axId val="19686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862952"/>
        <c:axId val="196863344"/>
      </c:lineChart>
      <c:dateAx>
        <c:axId val="196862952"/>
        <c:scaling>
          <c:orientation val="minMax"/>
        </c:scaling>
        <c:delete val="1"/>
        <c:axPos val="b"/>
        <c:numFmt formatCode="ge" sourceLinked="1"/>
        <c:majorTickMark val="none"/>
        <c:minorTickMark val="none"/>
        <c:tickLblPos val="none"/>
        <c:crossAx val="196863344"/>
        <c:crosses val="autoZero"/>
        <c:auto val="1"/>
        <c:lblOffset val="100"/>
        <c:baseTimeUnit val="years"/>
      </c:dateAx>
      <c:valAx>
        <c:axId val="19686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6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864520"/>
        <c:axId val="19686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864520"/>
        <c:axId val="196864912"/>
      </c:lineChart>
      <c:dateAx>
        <c:axId val="196864520"/>
        <c:scaling>
          <c:orientation val="minMax"/>
        </c:scaling>
        <c:delete val="1"/>
        <c:axPos val="b"/>
        <c:numFmt formatCode="ge" sourceLinked="1"/>
        <c:majorTickMark val="none"/>
        <c:minorTickMark val="none"/>
        <c:tickLblPos val="none"/>
        <c:crossAx val="196864912"/>
        <c:crosses val="autoZero"/>
        <c:auto val="1"/>
        <c:lblOffset val="100"/>
        <c:baseTimeUnit val="years"/>
      </c:dateAx>
      <c:valAx>
        <c:axId val="19686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6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252.58</c:v>
                </c:pt>
                <c:pt idx="1">
                  <c:v>230.84</c:v>
                </c:pt>
                <c:pt idx="2">
                  <c:v>239.67</c:v>
                </c:pt>
                <c:pt idx="3">
                  <c:v>277.62</c:v>
                </c:pt>
                <c:pt idx="4">
                  <c:v>239.97</c:v>
                </c:pt>
              </c:numCache>
            </c:numRef>
          </c:val>
        </c:ser>
        <c:dLbls>
          <c:showLegendKey val="0"/>
          <c:showVal val="0"/>
          <c:showCatName val="0"/>
          <c:showSerName val="0"/>
          <c:showPercent val="0"/>
          <c:showBubbleSize val="0"/>
        </c:dLbls>
        <c:gapWidth val="150"/>
        <c:axId val="197336576"/>
        <c:axId val="19733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97336576"/>
        <c:axId val="197336968"/>
      </c:lineChart>
      <c:dateAx>
        <c:axId val="197336576"/>
        <c:scaling>
          <c:orientation val="minMax"/>
        </c:scaling>
        <c:delete val="1"/>
        <c:axPos val="b"/>
        <c:numFmt formatCode="ge" sourceLinked="1"/>
        <c:majorTickMark val="none"/>
        <c:minorTickMark val="none"/>
        <c:tickLblPos val="none"/>
        <c:crossAx val="197336968"/>
        <c:crosses val="autoZero"/>
        <c:auto val="1"/>
        <c:lblOffset val="100"/>
        <c:baseTimeUnit val="years"/>
      </c:dateAx>
      <c:valAx>
        <c:axId val="19733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101.27</c:v>
                </c:pt>
                <c:pt idx="1">
                  <c:v>116.04</c:v>
                </c:pt>
                <c:pt idx="2">
                  <c:v>104.12</c:v>
                </c:pt>
                <c:pt idx="3">
                  <c:v>84.24</c:v>
                </c:pt>
                <c:pt idx="4">
                  <c:v>82.56</c:v>
                </c:pt>
              </c:numCache>
            </c:numRef>
          </c:val>
        </c:ser>
        <c:dLbls>
          <c:showLegendKey val="0"/>
          <c:showVal val="0"/>
          <c:showCatName val="0"/>
          <c:showSerName val="0"/>
          <c:showPercent val="0"/>
          <c:showBubbleSize val="0"/>
        </c:dLbls>
        <c:gapWidth val="150"/>
        <c:axId val="197338144"/>
        <c:axId val="19733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97338144"/>
        <c:axId val="197338536"/>
      </c:lineChart>
      <c:dateAx>
        <c:axId val="197338144"/>
        <c:scaling>
          <c:orientation val="minMax"/>
        </c:scaling>
        <c:delete val="1"/>
        <c:axPos val="b"/>
        <c:numFmt formatCode="ge" sourceLinked="1"/>
        <c:majorTickMark val="none"/>
        <c:minorTickMark val="none"/>
        <c:tickLblPos val="none"/>
        <c:crossAx val="197338536"/>
        <c:crosses val="autoZero"/>
        <c:auto val="1"/>
        <c:lblOffset val="100"/>
        <c:baseTimeUnit val="years"/>
      </c:dateAx>
      <c:valAx>
        <c:axId val="19733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144.6</c:v>
                </c:pt>
                <c:pt idx="1">
                  <c:v>126.46</c:v>
                </c:pt>
                <c:pt idx="2">
                  <c:v>147.94</c:v>
                </c:pt>
                <c:pt idx="3">
                  <c:v>190.73</c:v>
                </c:pt>
                <c:pt idx="4">
                  <c:v>192.34</c:v>
                </c:pt>
              </c:numCache>
            </c:numRef>
          </c:val>
        </c:ser>
        <c:dLbls>
          <c:showLegendKey val="0"/>
          <c:showVal val="0"/>
          <c:showCatName val="0"/>
          <c:showSerName val="0"/>
          <c:showPercent val="0"/>
          <c:showBubbleSize val="0"/>
        </c:dLbls>
        <c:gapWidth val="150"/>
        <c:axId val="197339712"/>
        <c:axId val="19734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97339712"/>
        <c:axId val="197340104"/>
      </c:lineChart>
      <c:dateAx>
        <c:axId val="197339712"/>
        <c:scaling>
          <c:orientation val="minMax"/>
        </c:scaling>
        <c:delete val="1"/>
        <c:axPos val="b"/>
        <c:numFmt formatCode="ge" sourceLinked="1"/>
        <c:majorTickMark val="none"/>
        <c:minorTickMark val="none"/>
        <c:tickLblPos val="none"/>
        <c:crossAx val="197340104"/>
        <c:crosses val="autoZero"/>
        <c:auto val="1"/>
        <c:lblOffset val="100"/>
        <c:baseTimeUnit val="years"/>
      </c:dateAx>
      <c:valAx>
        <c:axId val="19734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和歌山県　かつらぎ町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122</v>
      </c>
      <c r="AE8" s="74"/>
      <c r="AF8" s="74"/>
      <c r="AG8" s="74"/>
      <c r="AH8" s="74"/>
      <c r="AI8" s="74"/>
      <c r="AJ8" s="74"/>
      <c r="AK8" s="2"/>
      <c r="AL8" s="67">
        <f>データ!$R$6</f>
        <v>17420</v>
      </c>
      <c r="AM8" s="67"/>
      <c r="AN8" s="67"/>
      <c r="AO8" s="67"/>
      <c r="AP8" s="67"/>
      <c r="AQ8" s="67"/>
      <c r="AR8" s="67"/>
      <c r="AS8" s="67"/>
      <c r="AT8" s="66">
        <f>データ!$S$6</f>
        <v>151.69</v>
      </c>
      <c r="AU8" s="66"/>
      <c r="AV8" s="66"/>
      <c r="AW8" s="66"/>
      <c r="AX8" s="66"/>
      <c r="AY8" s="66"/>
      <c r="AZ8" s="66"/>
      <c r="BA8" s="66"/>
      <c r="BB8" s="66">
        <f>データ!$T$6</f>
        <v>114.84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1.1599999999999999</v>
      </c>
      <c r="Q10" s="66"/>
      <c r="R10" s="66"/>
      <c r="S10" s="66"/>
      <c r="T10" s="66"/>
      <c r="U10" s="66"/>
      <c r="V10" s="66"/>
      <c r="W10" s="67">
        <f>データ!$Q$6</f>
        <v>2222</v>
      </c>
      <c r="X10" s="67"/>
      <c r="Y10" s="67"/>
      <c r="Z10" s="67"/>
      <c r="AA10" s="67"/>
      <c r="AB10" s="67"/>
      <c r="AC10" s="67"/>
      <c r="AD10" s="2"/>
      <c r="AE10" s="2"/>
      <c r="AF10" s="2"/>
      <c r="AG10" s="2"/>
      <c r="AH10" s="2"/>
      <c r="AI10" s="2"/>
      <c r="AJ10" s="2"/>
      <c r="AK10" s="2"/>
      <c r="AL10" s="67">
        <f>データ!$U$6</f>
        <v>201</v>
      </c>
      <c r="AM10" s="67"/>
      <c r="AN10" s="67"/>
      <c r="AO10" s="67"/>
      <c r="AP10" s="67"/>
      <c r="AQ10" s="67"/>
      <c r="AR10" s="67"/>
      <c r="AS10" s="67"/>
      <c r="AT10" s="66">
        <f>データ!$V$6</f>
        <v>0.25</v>
      </c>
      <c r="AU10" s="66"/>
      <c r="AV10" s="66"/>
      <c r="AW10" s="66"/>
      <c r="AX10" s="66"/>
      <c r="AY10" s="66"/>
      <c r="AZ10" s="66"/>
      <c r="BA10" s="66"/>
      <c r="BB10" s="66">
        <f>データ!$W$6</f>
        <v>804</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303411</v>
      </c>
      <c r="D6" s="34">
        <f t="shared" si="3"/>
        <v>47</v>
      </c>
      <c r="E6" s="34">
        <f t="shared" si="3"/>
        <v>1</v>
      </c>
      <c r="F6" s="34">
        <f t="shared" si="3"/>
        <v>0</v>
      </c>
      <c r="G6" s="34">
        <f t="shared" si="3"/>
        <v>0</v>
      </c>
      <c r="H6" s="34" t="str">
        <f t="shared" si="3"/>
        <v>和歌山県　かつらぎ町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1.1599999999999999</v>
      </c>
      <c r="Q6" s="35">
        <f t="shared" si="3"/>
        <v>2222</v>
      </c>
      <c r="R6" s="35">
        <f t="shared" si="3"/>
        <v>17420</v>
      </c>
      <c r="S6" s="35">
        <f t="shared" si="3"/>
        <v>151.69</v>
      </c>
      <c r="T6" s="35">
        <f t="shared" si="3"/>
        <v>114.84</v>
      </c>
      <c r="U6" s="35">
        <f t="shared" si="3"/>
        <v>201</v>
      </c>
      <c r="V6" s="35">
        <f t="shared" si="3"/>
        <v>0.25</v>
      </c>
      <c r="W6" s="35">
        <f t="shared" si="3"/>
        <v>804</v>
      </c>
      <c r="X6" s="36">
        <f>IF(X7="",NA(),X7)</f>
        <v>107.16</v>
      </c>
      <c r="Y6" s="36">
        <f t="shared" ref="Y6:AG6" si="4">IF(Y7="",NA(),Y7)</f>
        <v>122.23</v>
      </c>
      <c r="Z6" s="36">
        <f t="shared" si="4"/>
        <v>109.94</v>
      </c>
      <c r="AA6" s="36">
        <f t="shared" si="4"/>
        <v>89.78</v>
      </c>
      <c r="AB6" s="36">
        <f t="shared" si="4"/>
        <v>87.29</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252.58</v>
      </c>
      <c r="BF6" s="36">
        <f t="shared" ref="BF6:BN6" si="7">IF(BF7="",NA(),BF7)</f>
        <v>230.84</v>
      </c>
      <c r="BG6" s="36">
        <f t="shared" si="7"/>
        <v>239.67</v>
      </c>
      <c r="BH6" s="36">
        <f t="shared" si="7"/>
        <v>277.62</v>
      </c>
      <c r="BI6" s="36">
        <f t="shared" si="7"/>
        <v>239.97</v>
      </c>
      <c r="BJ6" s="36">
        <f t="shared" si="7"/>
        <v>1496.15</v>
      </c>
      <c r="BK6" s="36">
        <f t="shared" si="7"/>
        <v>1462.56</v>
      </c>
      <c r="BL6" s="36">
        <f t="shared" si="7"/>
        <v>1486.62</v>
      </c>
      <c r="BM6" s="36">
        <f t="shared" si="7"/>
        <v>1510.14</v>
      </c>
      <c r="BN6" s="36">
        <f t="shared" si="7"/>
        <v>1595.62</v>
      </c>
      <c r="BO6" s="35" t="str">
        <f>IF(BO7="","",IF(BO7="-","【-】","【"&amp;SUBSTITUTE(TEXT(BO7,"#,##0.00"),"-","△")&amp;"】"))</f>
        <v>【1,280.76】</v>
      </c>
      <c r="BP6" s="36">
        <f>IF(BP7="",NA(),BP7)</f>
        <v>101.27</v>
      </c>
      <c r="BQ6" s="36">
        <f t="shared" ref="BQ6:BY6" si="8">IF(BQ7="",NA(),BQ7)</f>
        <v>116.04</v>
      </c>
      <c r="BR6" s="36">
        <f t="shared" si="8"/>
        <v>104.12</v>
      </c>
      <c r="BS6" s="36">
        <f t="shared" si="8"/>
        <v>84.24</v>
      </c>
      <c r="BT6" s="36">
        <f t="shared" si="8"/>
        <v>82.56</v>
      </c>
      <c r="BU6" s="36">
        <f t="shared" si="8"/>
        <v>33.01</v>
      </c>
      <c r="BV6" s="36">
        <f t="shared" si="8"/>
        <v>32.39</v>
      </c>
      <c r="BW6" s="36">
        <f t="shared" si="8"/>
        <v>24.39</v>
      </c>
      <c r="BX6" s="36">
        <f t="shared" si="8"/>
        <v>22.67</v>
      </c>
      <c r="BY6" s="36">
        <f t="shared" si="8"/>
        <v>37.92</v>
      </c>
      <c r="BZ6" s="35" t="str">
        <f>IF(BZ7="","",IF(BZ7="-","【-】","【"&amp;SUBSTITUTE(TEXT(BZ7,"#,##0.00"),"-","△")&amp;"】"))</f>
        <v>【53.06】</v>
      </c>
      <c r="CA6" s="36">
        <f>IF(CA7="",NA(),CA7)</f>
        <v>144.6</v>
      </c>
      <c r="CB6" s="36">
        <f t="shared" ref="CB6:CJ6" si="9">IF(CB7="",NA(),CB7)</f>
        <v>126.46</v>
      </c>
      <c r="CC6" s="36">
        <f t="shared" si="9"/>
        <v>147.94</v>
      </c>
      <c r="CD6" s="36">
        <f t="shared" si="9"/>
        <v>190.73</v>
      </c>
      <c r="CE6" s="36">
        <f t="shared" si="9"/>
        <v>192.34</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74.03</v>
      </c>
      <c r="CM6" s="36">
        <f t="shared" ref="CM6:CU6" si="10">IF(CM7="",NA(),CM7)</f>
        <v>73.349999999999994</v>
      </c>
      <c r="CN6" s="36">
        <f t="shared" si="10"/>
        <v>61.72</v>
      </c>
      <c r="CO6" s="36">
        <f t="shared" si="10"/>
        <v>47.09</v>
      </c>
      <c r="CP6" s="36">
        <f t="shared" si="10"/>
        <v>50.68</v>
      </c>
      <c r="CQ6" s="36">
        <f t="shared" si="10"/>
        <v>51.11</v>
      </c>
      <c r="CR6" s="36">
        <f t="shared" si="10"/>
        <v>50.49</v>
      </c>
      <c r="CS6" s="36">
        <f t="shared" si="10"/>
        <v>48.36</v>
      </c>
      <c r="CT6" s="36">
        <f t="shared" si="10"/>
        <v>48.7</v>
      </c>
      <c r="CU6" s="36">
        <f t="shared" si="10"/>
        <v>46.9</v>
      </c>
      <c r="CV6" s="35" t="str">
        <f>IF(CV7="","",IF(CV7="-","【-】","【"&amp;SUBSTITUTE(TEXT(CV7,"#,##0.00"),"-","△")&amp;"】"))</f>
        <v>【56.28】</v>
      </c>
      <c r="CW6" s="36">
        <f>IF(CW7="",NA(),CW7)</f>
        <v>79.88</v>
      </c>
      <c r="CX6" s="36">
        <f t="shared" ref="CX6:DF6" si="11">IF(CX7="",NA(),CX7)</f>
        <v>81.62</v>
      </c>
      <c r="CY6" s="36">
        <f t="shared" si="11"/>
        <v>81.7</v>
      </c>
      <c r="CZ6" s="36">
        <f t="shared" si="11"/>
        <v>80.14</v>
      </c>
      <c r="DA6" s="36">
        <f t="shared" si="11"/>
        <v>78.05</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303411</v>
      </c>
      <c r="D7" s="38">
        <v>47</v>
      </c>
      <c r="E7" s="38">
        <v>1</v>
      </c>
      <c r="F7" s="38">
        <v>0</v>
      </c>
      <c r="G7" s="38">
        <v>0</v>
      </c>
      <c r="H7" s="38" t="s">
        <v>107</v>
      </c>
      <c r="I7" s="38" t="s">
        <v>108</v>
      </c>
      <c r="J7" s="38" t="s">
        <v>109</v>
      </c>
      <c r="K7" s="38" t="s">
        <v>110</v>
      </c>
      <c r="L7" s="38" t="s">
        <v>111</v>
      </c>
      <c r="M7" s="38"/>
      <c r="N7" s="39" t="s">
        <v>112</v>
      </c>
      <c r="O7" s="39" t="s">
        <v>113</v>
      </c>
      <c r="P7" s="39">
        <v>1.1599999999999999</v>
      </c>
      <c r="Q7" s="39">
        <v>2222</v>
      </c>
      <c r="R7" s="39">
        <v>17420</v>
      </c>
      <c r="S7" s="39">
        <v>151.69</v>
      </c>
      <c r="T7" s="39">
        <v>114.84</v>
      </c>
      <c r="U7" s="39">
        <v>201</v>
      </c>
      <c r="V7" s="39">
        <v>0.25</v>
      </c>
      <c r="W7" s="39">
        <v>804</v>
      </c>
      <c r="X7" s="39">
        <v>107.16</v>
      </c>
      <c r="Y7" s="39">
        <v>122.23</v>
      </c>
      <c r="Z7" s="39">
        <v>109.94</v>
      </c>
      <c r="AA7" s="39">
        <v>89.78</v>
      </c>
      <c r="AB7" s="39">
        <v>87.29</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252.58</v>
      </c>
      <c r="BF7" s="39">
        <v>230.84</v>
      </c>
      <c r="BG7" s="39">
        <v>239.67</v>
      </c>
      <c r="BH7" s="39">
        <v>277.62</v>
      </c>
      <c r="BI7" s="39">
        <v>239.97</v>
      </c>
      <c r="BJ7" s="39">
        <v>1496.15</v>
      </c>
      <c r="BK7" s="39">
        <v>1462.56</v>
      </c>
      <c r="BL7" s="39">
        <v>1486.62</v>
      </c>
      <c r="BM7" s="39">
        <v>1510.14</v>
      </c>
      <c r="BN7" s="39">
        <v>1595.62</v>
      </c>
      <c r="BO7" s="39">
        <v>1280.76</v>
      </c>
      <c r="BP7" s="39">
        <v>101.27</v>
      </c>
      <c r="BQ7" s="39">
        <v>116.04</v>
      </c>
      <c r="BR7" s="39">
        <v>104.12</v>
      </c>
      <c r="BS7" s="39">
        <v>84.24</v>
      </c>
      <c r="BT7" s="39">
        <v>82.56</v>
      </c>
      <c r="BU7" s="39">
        <v>33.01</v>
      </c>
      <c r="BV7" s="39">
        <v>32.39</v>
      </c>
      <c r="BW7" s="39">
        <v>24.39</v>
      </c>
      <c r="BX7" s="39">
        <v>22.67</v>
      </c>
      <c r="BY7" s="39">
        <v>37.92</v>
      </c>
      <c r="BZ7" s="39">
        <v>53.06</v>
      </c>
      <c r="CA7" s="39">
        <v>144.6</v>
      </c>
      <c r="CB7" s="39">
        <v>126.46</v>
      </c>
      <c r="CC7" s="39">
        <v>147.94</v>
      </c>
      <c r="CD7" s="39">
        <v>190.73</v>
      </c>
      <c r="CE7" s="39">
        <v>192.34</v>
      </c>
      <c r="CF7" s="39">
        <v>523.08000000000004</v>
      </c>
      <c r="CG7" s="39">
        <v>530.83000000000004</v>
      </c>
      <c r="CH7" s="39">
        <v>734.18</v>
      </c>
      <c r="CI7" s="39">
        <v>789.62</v>
      </c>
      <c r="CJ7" s="39">
        <v>423.18</v>
      </c>
      <c r="CK7" s="39">
        <v>314.83</v>
      </c>
      <c r="CL7" s="39">
        <v>74.03</v>
      </c>
      <c r="CM7" s="39">
        <v>73.349999999999994</v>
      </c>
      <c r="CN7" s="39">
        <v>61.72</v>
      </c>
      <c r="CO7" s="39">
        <v>47.09</v>
      </c>
      <c r="CP7" s="39">
        <v>50.68</v>
      </c>
      <c r="CQ7" s="39">
        <v>51.11</v>
      </c>
      <c r="CR7" s="39">
        <v>50.49</v>
      </c>
      <c r="CS7" s="39">
        <v>48.36</v>
      </c>
      <c r="CT7" s="39">
        <v>48.7</v>
      </c>
      <c r="CU7" s="39">
        <v>46.9</v>
      </c>
      <c r="CV7" s="39">
        <v>56.28</v>
      </c>
      <c r="CW7" s="39">
        <v>79.88</v>
      </c>
      <c r="CX7" s="39">
        <v>81.62</v>
      </c>
      <c r="CY7" s="39">
        <v>81.7</v>
      </c>
      <c r="CZ7" s="39">
        <v>80.14</v>
      </c>
      <c r="DA7" s="39">
        <v>78.05</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KR-PC709</cp:lastModifiedBy>
  <cp:lastPrinted>2018-02-07T02:34:37Z</cp:lastPrinted>
  <dcterms:modified xsi:type="dcterms:W3CDTF">2018-02-13T01:13:28Z</dcterms:modified>
</cp:coreProperties>
</file>