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teramoto\Desktop\"/>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AQ10" i="4"/>
  <c r="B10" i="4"/>
  <c r="JQ8" i="4"/>
  <c r="HX8" i="4"/>
  <c r="DU8" i="4"/>
  <c r="CF8" i="4"/>
  <c r="AQ8" i="4"/>
  <c r="B8" i="4"/>
  <c r="B6" i="4"/>
  <c r="BZ76" i="4" l="1"/>
  <c r="MA51" i="4"/>
  <c r="MI76" i="4"/>
  <c r="HJ51" i="4"/>
  <c r="MA30" i="4"/>
  <c r="IT76" i="4"/>
  <c r="CS51" i="4"/>
  <c r="HJ30" i="4"/>
  <c r="CS30" i="4"/>
  <c r="C11" i="5"/>
  <c r="D11" i="5"/>
  <c r="E11" i="5"/>
  <c r="B11" i="5"/>
  <c r="BK76" i="4" l="1"/>
  <c r="LH51" i="4"/>
  <c r="BZ51" i="4"/>
  <c r="LT76" i="4"/>
  <c r="GQ51" i="4"/>
  <c r="LH30" i="4"/>
  <c r="GQ30" i="4"/>
  <c r="IE76" i="4"/>
  <c r="BZ30" i="4"/>
  <c r="HP76" i="4"/>
  <c r="FX30" i="4"/>
  <c r="BG30" i="4"/>
  <c r="AV76" i="4"/>
  <c r="KO51" i="4"/>
  <c r="LE76" i="4"/>
  <c r="FX51" i="4"/>
  <c r="BG51" i="4"/>
  <c r="KO30" i="4"/>
  <c r="KP76" i="4"/>
  <c r="FE51" i="4"/>
  <c r="HA76" i="4"/>
  <c r="AN51" i="4"/>
  <c r="FE30" i="4"/>
  <c r="AN30" i="4"/>
  <c r="AG76" i="4"/>
  <c r="JV30" i="4"/>
  <c r="JV51" i="4"/>
  <c r="R76" i="4"/>
  <c r="KA76" i="4"/>
  <c r="EL51" i="4"/>
  <c r="JC30" i="4"/>
  <c r="JC51"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<sst xmlns="http://schemas.openxmlformats.org/spreadsheetml/2006/main" count="286" uniqueCount="136">
  <si>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</si>
  <si>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</si>
  <si>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</si>
  <si>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</si>
  <si>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</si>
  <si>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</si>
  <si>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</si>
  <si>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</si>
  <si>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</si>
  <si>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</si>
  <si>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</si>
  <si>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</si>
  <si>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</si>
  <si>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</si>
  <si>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</si>
  <si>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</si>
  <si>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</si>
  <si>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</si>
  <si>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</si>
  <si>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</si>
  <si>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</si>
  <si>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</si>
  <si>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</si>
  <si>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</si>
  <si>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</si>
  <si>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</si>
  <si>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</si>
  <si>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</si>
  <si>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</si>
  <si>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</si>
  <si>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</si>
  <si>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</si>
  <si>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</si>
  <si>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</si>
  <si>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</si>
  <si>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</si>
  <si>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</si>
  <si>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</si>
  <si>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</si>
  <si>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</si>
  <si>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</si>
  <si>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</si>
  <si>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</si>
  <si>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</si>
  <si>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</si>
  <si>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</si>
  <si>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</si>
  <si>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</si>
  <si>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</si>
  <si>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</si>
  <si>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</si>
  <si>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</si>
  <si>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</si>
  <si>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</si>
  <si>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</si>
  <si>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</si>
  <si>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</si>
  <si>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</si>
  <si>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</si>
  <si>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</si>
  <si>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</si>
  <si>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</si>
  <si>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</si>
  <si>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</si>
  <si>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</si>
  <si>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</si>
  <si>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</si>
  <si>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</si>
  <si>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</si>
  <si>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</si>
  <si>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</si>
  <si>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</si>
  <si>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</si>
  <si>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</si>
  <si>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</si>
  <si>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</si>
  <si>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</si>
  <si>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</si>
  <si>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</si>
  <si>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</si>
  <si>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</si>
  <si>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</si>
  <si>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</si>
  <si>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</si>
  <si>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</si>
  <si>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</si>
  <si>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</si>
  <si>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</si>
  <si>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</si>
  <si>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</si>
  <si>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</si>
  <si>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</si>
  <si>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</si>
  <si>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</si>
  <si>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</si>
  <si>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</si>
  <si>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</si>
  <si>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</si>
  <si>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</si>
  <si>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</si>
  <si>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</si>
  <si>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</si>
  <si>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</si>
  <si>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</si>
  <si>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</si>
  <si>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</si>
  <si>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</si>
  <si>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</si>
  <si>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</si>
  <si>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</si>
  <si>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</si>
  <si>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</si>
  <si>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</si>
  <si>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</si>
  <si>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和歌山県　新宮市</t>
  </si>
  <si>
    <t>新宮駅東市営駐車場（はまゆう）</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</si>
  <si>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</si>
  <si>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</si>
  <si>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</si>
  <si>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</si>
  <si>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</si>
  <si>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</si>
  <si>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</si>
  <si>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</si>
  <si>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</si>
  <si>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</si>
  <si>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</si>
  <si>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</si>
  <si>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</si>
  <si>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</si>
  <si>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</si>
  <si>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</si>
  <si>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当駐車場は、新宮駅に隣接する時間貸し駐車場であり、新宮駅の利用促進及びまちなか観光推進に向けて大きな役割を果たしている。今後は、引き続き市広報誌や市ＨＰへの掲載を行うとともに、利用者にとってより便利な施設となるような改善等を行い、定期駐車及び一般駐車利用者の増加を図ることによって、駐車場使用料増加に取り組む予定である。また支出面では、すでに機械管理及び警備業務を委託していることで、24時間運営や職員の人的配置を行っていない等、経営効率化を図っているが、さらなる経費削減に努め、経営改善を図っていきたい。</t>
    <rPh sb="0" eb="1">
      <t>トウ</t>
    </rPh>
    <rPh sb="1" eb="3">
      <t>チュウシャ</t>
    </rPh>
    <rPh sb="3" eb="4">
      <t>ジョウ</t>
    </rPh>
    <rPh sb="6" eb="9">
      <t>シングウエキ</t>
    </rPh>
    <rPh sb="10" eb="12">
      <t>リンセツ</t>
    </rPh>
    <rPh sb="14" eb="16">
      <t>ジカン</t>
    </rPh>
    <rPh sb="16" eb="17">
      <t>カ</t>
    </rPh>
    <rPh sb="18" eb="20">
      <t>チュウシャ</t>
    </rPh>
    <rPh sb="20" eb="21">
      <t>ジョウ</t>
    </rPh>
    <rPh sb="25" eb="28">
      <t>シングウエキ</t>
    </rPh>
    <rPh sb="29" eb="31">
      <t>リヨウ</t>
    </rPh>
    <rPh sb="31" eb="33">
      <t>ソクシン</t>
    </rPh>
    <rPh sb="33" eb="34">
      <t>オヨ</t>
    </rPh>
    <rPh sb="39" eb="41">
      <t>カンコウ</t>
    </rPh>
    <rPh sb="41" eb="43">
      <t>スイシン</t>
    </rPh>
    <rPh sb="44" eb="45">
      <t>ム</t>
    </rPh>
    <rPh sb="47" eb="48">
      <t>オオ</t>
    </rPh>
    <rPh sb="50" eb="52">
      <t>ヤクワリ</t>
    </rPh>
    <rPh sb="53" eb="54">
      <t>ハ</t>
    </rPh>
    <rPh sb="60" eb="62">
      <t>コンゴ</t>
    </rPh>
    <rPh sb="64" eb="65">
      <t>ヒ</t>
    </rPh>
    <rPh sb="66" eb="67">
      <t>ツヅ</t>
    </rPh>
    <rPh sb="68" eb="69">
      <t>シ</t>
    </rPh>
    <rPh sb="69" eb="71">
      <t>コウホウ</t>
    </rPh>
    <rPh sb="71" eb="72">
      <t>シ</t>
    </rPh>
    <rPh sb="73" eb="74">
      <t>シ</t>
    </rPh>
    <rPh sb="78" eb="80">
      <t>ケイサイ</t>
    </rPh>
    <rPh sb="81" eb="82">
      <t>オコナ</t>
    </rPh>
    <rPh sb="88" eb="91">
      <t>リヨウシャ</t>
    </rPh>
    <rPh sb="97" eb="99">
      <t>ベンリ</t>
    </rPh>
    <rPh sb="100" eb="102">
      <t>シセツ</t>
    </rPh>
    <rPh sb="108" eb="110">
      <t>カイゼン</t>
    </rPh>
    <rPh sb="110" eb="111">
      <t>ナド</t>
    </rPh>
    <rPh sb="112" eb="113">
      <t>オコナ</t>
    </rPh>
    <rPh sb="115" eb="117">
      <t>テイキ</t>
    </rPh>
    <rPh sb="117" eb="119">
      <t>チュウシャ</t>
    </rPh>
    <rPh sb="119" eb="120">
      <t>オヨ</t>
    </rPh>
    <rPh sb="121" eb="123">
      <t>イッパン</t>
    </rPh>
    <rPh sb="123" eb="125">
      <t>チュウシャ</t>
    </rPh>
    <rPh sb="125" eb="128">
      <t>リヨウシャ</t>
    </rPh>
    <rPh sb="129" eb="131">
      <t>ゾウカ</t>
    </rPh>
    <rPh sb="132" eb="133">
      <t>ハカ</t>
    </rPh>
    <rPh sb="141" eb="144">
      <t>チュウシャジョウ</t>
    </rPh>
    <rPh sb="144" eb="146">
      <t>シヨウ</t>
    </rPh>
    <rPh sb="146" eb="147">
      <t>リョウ</t>
    </rPh>
    <rPh sb="147" eb="149">
      <t>ゾウカ</t>
    </rPh>
    <rPh sb="150" eb="151">
      <t>ト</t>
    </rPh>
    <rPh sb="152" eb="153">
      <t>ク</t>
    </rPh>
    <rPh sb="154" eb="156">
      <t>ヨテイ</t>
    </rPh>
    <rPh sb="162" eb="164">
      <t>シシュツ</t>
    </rPh>
    <rPh sb="164" eb="165">
      <t>メン</t>
    </rPh>
    <rPh sb="171" eb="173">
      <t>キカイ</t>
    </rPh>
    <rPh sb="173" eb="175">
      <t>カンリ</t>
    </rPh>
    <rPh sb="175" eb="176">
      <t>オヨ</t>
    </rPh>
    <rPh sb="177" eb="179">
      <t>ケイビ</t>
    </rPh>
    <rPh sb="179" eb="181">
      <t>ギョウム</t>
    </rPh>
    <rPh sb="182" eb="184">
      <t>イタク</t>
    </rPh>
    <rPh sb="194" eb="196">
      <t>ジカン</t>
    </rPh>
    <rPh sb="196" eb="198">
      <t>ウンエイ</t>
    </rPh>
    <rPh sb="199" eb="201">
      <t>ショクイン</t>
    </rPh>
    <rPh sb="202" eb="204">
      <t>ジンテキ</t>
    </rPh>
    <rPh sb="204" eb="206">
      <t>ハイチ</t>
    </rPh>
    <rPh sb="207" eb="208">
      <t>オコナ</t>
    </rPh>
    <rPh sb="213" eb="214">
      <t>ナド</t>
    </rPh>
    <rPh sb="215" eb="217">
      <t>ケイエイ</t>
    </rPh>
    <rPh sb="217" eb="219">
      <t>コウリツ</t>
    </rPh>
    <rPh sb="219" eb="220">
      <t>カ</t>
    </rPh>
    <rPh sb="221" eb="222">
      <t>ハカ</t>
    </rPh>
    <rPh sb="232" eb="234">
      <t>ケイヒ</t>
    </rPh>
    <rPh sb="234" eb="236">
      <t>サクゲン</t>
    </rPh>
    <rPh sb="237" eb="238">
      <t>ツト</t>
    </rPh>
    <rPh sb="240" eb="242">
      <t>ケイエイ</t>
    </rPh>
    <rPh sb="242" eb="244">
      <t>カイゼン</t>
    </rPh>
    <rPh sb="245" eb="246">
      <t>ハカ</t>
    </rPh>
    <phoneticPr fontId="6"/>
  </si>
  <si>
    <t>⑪稼働率は、平均値を大きく下回る水準ではあるものの、駅付近に位置し、一般駐車及び定期駐車の安定した利用が継続しているため、収益に関して特に問題はない。今後も市広報誌や市ＨＰなどによる利用促進を図っていきたい。</t>
    <rPh sb="1" eb="3">
      <t>カドウ</t>
    </rPh>
    <rPh sb="3" eb="4">
      <t>リツ</t>
    </rPh>
    <rPh sb="6" eb="9">
      <t>ヘイキンチ</t>
    </rPh>
    <rPh sb="10" eb="11">
      <t>オオ</t>
    </rPh>
    <rPh sb="13" eb="15">
      <t>シタマワ</t>
    </rPh>
    <rPh sb="16" eb="18">
      <t>スイジュン</t>
    </rPh>
    <rPh sb="26" eb="27">
      <t>エキ</t>
    </rPh>
    <rPh sb="27" eb="29">
      <t>フキン</t>
    </rPh>
    <rPh sb="30" eb="32">
      <t>イチ</t>
    </rPh>
    <rPh sb="34" eb="36">
      <t>イッパン</t>
    </rPh>
    <rPh sb="36" eb="38">
      <t>チュウシャ</t>
    </rPh>
    <rPh sb="38" eb="39">
      <t>オヨ</t>
    </rPh>
    <rPh sb="40" eb="42">
      <t>テイキ</t>
    </rPh>
    <rPh sb="42" eb="44">
      <t>チュウシャ</t>
    </rPh>
    <rPh sb="45" eb="47">
      <t>アンテイ</t>
    </rPh>
    <rPh sb="49" eb="51">
      <t>リヨウ</t>
    </rPh>
    <rPh sb="52" eb="54">
      <t>ケイゾク</t>
    </rPh>
    <rPh sb="61" eb="63">
      <t>シュウエキ</t>
    </rPh>
    <rPh sb="64" eb="65">
      <t>カン</t>
    </rPh>
    <rPh sb="67" eb="68">
      <t>トク</t>
    </rPh>
    <rPh sb="69" eb="71">
      <t>モンダイ</t>
    </rPh>
    <rPh sb="75" eb="77">
      <t>コンゴ</t>
    </rPh>
    <rPh sb="78" eb="79">
      <t>シ</t>
    </rPh>
    <rPh sb="79" eb="81">
      <t>コウホウ</t>
    </rPh>
    <rPh sb="81" eb="82">
      <t>シ</t>
    </rPh>
    <rPh sb="83" eb="84">
      <t>シ</t>
    </rPh>
    <rPh sb="91" eb="93">
      <t>リヨウ</t>
    </rPh>
    <rPh sb="93" eb="95">
      <t>ソクシン</t>
    </rPh>
    <rPh sb="96" eb="97">
      <t>ハカ</t>
    </rPh>
    <phoneticPr fontId="6"/>
  </si>
  <si>
    <t>⑧駐車場内の路面の状態が良くないため、平成31年度に、場内全域の路面舗装工事を予定している。
⑩現状では企業債はないため、特に問題ない。</t>
    <rPh sb="1" eb="3">
      <t>チュウシャ</t>
    </rPh>
    <rPh sb="3" eb="4">
      <t>ジョウ</t>
    </rPh>
    <rPh sb="4" eb="5">
      <t>ナイ</t>
    </rPh>
    <rPh sb="6" eb="8">
      <t>ロメン</t>
    </rPh>
    <rPh sb="9" eb="11">
      <t>ジョウタイ</t>
    </rPh>
    <rPh sb="12" eb="13">
      <t>ヨ</t>
    </rPh>
    <rPh sb="19" eb="21">
      <t>ヘイセイ</t>
    </rPh>
    <phoneticPr fontId="6"/>
  </si>
  <si>
    <t>①収益的収支比率は100％を超えていることから健全経営となっており、費用に見合った収益が確保されている。
②他会計補助金比率は0％で、事業開始当初に借り入れた公債費の償還は、平成26年度に終了しており、現在他会計からの補助金はないため、現状では特に問題ない。
③②と同じ。
④売上高に対する営業総利益は、平均値と比べ高い水準を保っているため、現状では特に問題ない。
⑤減価償却前営業利益は、概ね平均値と同様の水準を保っており、現状では特に問題ない。平成28年度においては、平均値と比べ低い水準となっているのは、駐車場入口の路面舗装を行ったため。</t>
    <rPh sb="1" eb="4">
      <t>シュウエキテキ</t>
    </rPh>
    <rPh sb="4" eb="6">
      <t>シュウシ</t>
    </rPh>
    <rPh sb="6" eb="8">
      <t>ヒリツ</t>
    </rPh>
    <rPh sb="14" eb="15">
      <t>コ</t>
    </rPh>
    <rPh sb="23" eb="25">
      <t>ケンゼン</t>
    </rPh>
    <rPh sb="25" eb="27">
      <t>ケイエイ</t>
    </rPh>
    <rPh sb="34" eb="36">
      <t>ヒヨウ</t>
    </rPh>
    <rPh sb="37" eb="39">
      <t>ミア</t>
    </rPh>
    <rPh sb="41" eb="43">
      <t>シュウエキ</t>
    </rPh>
    <rPh sb="44" eb="46">
      <t>カクホ</t>
    </rPh>
    <rPh sb="54" eb="55">
      <t>タ</t>
    </rPh>
    <rPh sb="55" eb="57">
      <t>カイケイ</t>
    </rPh>
    <rPh sb="57" eb="60">
      <t>ホジョキン</t>
    </rPh>
    <rPh sb="60" eb="62">
      <t>ヒリツ</t>
    </rPh>
    <rPh sb="118" eb="120">
      <t>ゲンジョウ</t>
    </rPh>
    <rPh sb="122" eb="123">
      <t>トク</t>
    </rPh>
    <rPh sb="124" eb="126">
      <t>モンダイ</t>
    </rPh>
    <rPh sb="133" eb="134">
      <t>オナ</t>
    </rPh>
    <rPh sb="138" eb="140">
      <t>ウリアゲ</t>
    </rPh>
    <rPh sb="140" eb="141">
      <t>ダカ</t>
    </rPh>
    <rPh sb="142" eb="143">
      <t>タイ</t>
    </rPh>
    <rPh sb="145" eb="147">
      <t>エイギョウ</t>
    </rPh>
    <rPh sb="147" eb="150">
      <t>ソウリエキ</t>
    </rPh>
    <rPh sb="152" eb="155">
      <t>ヘイキンチ</t>
    </rPh>
    <rPh sb="156" eb="157">
      <t>クラ</t>
    </rPh>
    <rPh sb="158" eb="159">
      <t>タカ</t>
    </rPh>
    <rPh sb="160" eb="162">
      <t>スイジュン</t>
    </rPh>
    <rPh sb="163" eb="164">
      <t>タモ</t>
    </rPh>
    <rPh sb="171" eb="173">
      <t>ゲンジョウ</t>
    </rPh>
    <rPh sb="175" eb="176">
      <t>トク</t>
    </rPh>
    <rPh sb="177" eb="179">
      <t>モンダイ</t>
    </rPh>
    <rPh sb="184" eb="186">
      <t>ゲンカ</t>
    </rPh>
    <rPh sb="186" eb="188">
      <t>ショウキャク</t>
    </rPh>
    <rPh sb="188" eb="189">
      <t>マエ</t>
    </rPh>
    <rPh sb="189" eb="191">
      <t>エイギョウ</t>
    </rPh>
    <rPh sb="191" eb="193">
      <t>リエキ</t>
    </rPh>
    <rPh sb="195" eb="196">
      <t>オオム</t>
    </rPh>
    <rPh sb="197" eb="200">
      <t>ヘイキンチ</t>
    </rPh>
    <rPh sb="201" eb="203">
      <t>ドウヨウ</t>
    </rPh>
    <rPh sb="204" eb="206">
      <t>スイジュン</t>
    </rPh>
    <rPh sb="207" eb="208">
      <t>タモ</t>
    </rPh>
    <rPh sb="213" eb="215">
      <t>ゲンジョウ</t>
    </rPh>
    <rPh sb="217" eb="218">
      <t>トク</t>
    </rPh>
    <rPh sb="219" eb="221">
      <t>モンダイ</t>
    </rPh>
    <rPh sb="224" eb="226">
      <t>ヘイセイ</t>
    </rPh>
    <rPh sb="228" eb="230">
      <t>ネンド</t>
    </rPh>
    <rPh sb="236" eb="239">
      <t>ヘイキンチ</t>
    </rPh>
    <rPh sb="240" eb="241">
      <t>クラ</t>
    </rPh>
    <rPh sb="242" eb="243">
      <t>ヒク</t>
    </rPh>
    <rPh sb="244" eb="246">
      <t>スイジュン</t>
    </rPh>
    <rPh sb="255" eb="257">
      <t>チュウシャ</t>
    </rPh>
    <rPh sb="257" eb="258">
      <t>ジョウ</t>
    </rPh>
    <rPh sb="258" eb="260">
      <t>イリグチ</t>
    </rPh>
    <rPh sb="261" eb="263">
      <t>ロメン</t>
    </rPh>
    <rPh sb="263" eb="265">
      <t>ホソウ</t>
    </rPh>
    <rPh sb="266" eb="267">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</si>
</sst>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35.799999999999997</c:v>
                </c:pt>
                <c:pt idx="1">
                  <c:v>36.799999999999997</c:v>
                </c:pt>
                <c:pt idx="2">
                  <c:v>39.5</c:v>
                </c:pt>
                <c:pt idx="3">
                  <c:v>791.5</c:v>
                </c:pt>
                <c:pt idx="4">
                  <c:v>299.89999999999998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5688072"/>
        <c:axId val="27906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5688072"/>
        <c:axId val="279060600"/>
      </c:lineChart>
      <c:dateAx>
        <c:axId val="145688072"/>
        <c:scaling>
          <c:orientation val="minMax"/>
        </c:scaling>
        <c:delete val="1"/>
        <c:axPos val="b"/>
        <c:numFmt formatCode="ge" sourceLinked="1"/>
        <c:majorTickMark val="none"/>
        <c:minorTickMark val="none"/>
        <c:tickLblPos val="none"/>
        <c:crossAx val="279060600"/>
        <c:crosses val="autoZero"/>
        <c:auto val="1"/>
        <c:lblOffset val="100"/>
        <c:baseTimeUnit val="years"/>
      </c:dateAx>
      <c:valAx>
        <c:axId val="279060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68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302.8</c:v>
                </c:pt>
                <c:pt idx="1">
                  <c:v>67.900000000000006</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9022056"/>
        <c:axId val="27902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9022056"/>
        <c:axId val="279022440"/>
      </c:lineChart>
      <c:dateAx>
        <c:axId val="279022056"/>
        <c:scaling>
          <c:orientation val="minMax"/>
        </c:scaling>
        <c:delete val="1"/>
        <c:axPos val="b"/>
        <c:numFmt formatCode="ge" sourceLinked="1"/>
        <c:majorTickMark val="none"/>
        <c:minorTickMark val="none"/>
        <c:tickLblPos val="none"/>
        <c:crossAx val="279022440"/>
        <c:crosses val="autoZero"/>
        <c:auto val="1"/>
        <c:lblOffset val="100"/>
        <c:baseTimeUnit val="years"/>
      </c:dateAx>
      <c:valAx>
        <c:axId val="279022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02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9926656"/>
        <c:axId val="2799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9926656"/>
        <c:axId val="279927040"/>
      </c:lineChart>
      <c:dateAx>
        <c:axId val="279926656"/>
        <c:scaling>
          <c:orientation val="minMax"/>
        </c:scaling>
        <c:delete val="1"/>
        <c:axPos val="b"/>
        <c:numFmt formatCode="ge" sourceLinked="1"/>
        <c:majorTickMark val="none"/>
        <c:minorTickMark val="none"/>
        <c:tickLblPos val="none"/>
        <c:crossAx val="279927040"/>
        <c:crosses val="autoZero"/>
        <c:auto val="1"/>
        <c:lblOffset val="100"/>
        <c:baseTimeUnit val="years"/>
      </c:dateAx>
      <c:valAx>
        <c:axId val="27992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9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80036376"/>
        <c:axId val="27986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80036376"/>
        <c:axId val="279862840"/>
      </c:lineChart>
      <c:dateAx>
        <c:axId val="280036376"/>
        <c:scaling>
          <c:orientation val="minMax"/>
        </c:scaling>
        <c:delete val="1"/>
        <c:axPos val="b"/>
        <c:numFmt formatCode="ge" sourceLinked="1"/>
        <c:majorTickMark val="none"/>
        <c:minorTickMark val="none"/>
        <c:tickLblPos val="none"/>
        <c:crossAx val="279862840"/>
        <c:crosses val="autoZero"/>
        <c:auto val="1"/>
        <c:lblOffset val="100"/>
        <c:baseTimeUnit val="years"/>
      </c:dateAx>
      <c:valAx>
        <c:axId val="279862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03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64.2</c:v>
                </c:pt>
                <c:pt idx="1">
                  <c:v>63.2</c:v>
                </c:pt>
                <c:pt idx="2">
                  <c:v>60.5</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80419320"/>
        <c:axId val="1470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80419320"/>
        <c:axId val="147052704"/>
      </c:lineChart>
      <c:dateAx>
        <c:axId val="280419320"/>
        <c:scaling>
          <c:orientation val="minMax"/>
        </c:scaling>
        <c:delete val="1"/>
        <c:axPos val="b"/>
        <c:numFmt formatCode="ge" sourceLinked="1"/>
        <c:majorTickMark val="none"/>
        <c:minorTickMark val="none"/>
        <c:tickLblPos val="none"/>
        <c:crossAx val="147052704"/>
        <c:crosses val="autoZero"/>
        <c:auto val="1"/>
        <c:lblOffset val="100"/>
        <c:baseTimeUnit val="years"/>
      </c:dateAx>
      <c:valAx>
        <c:axId val="14705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41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911</c:v>
                </c:pt>
                <c:pt idx="1">
                  <c:v>896</c:v>
                </c:pt>
                <c:pt idx="2">
                  <c:v>566</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80428848"/>
        <c:axId val="28042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80428848"/>
        <c:axId val="280429240"/>
      </c:lineChart>
      <c:dateAx>
        <c:axId val="280428848"/>
        <c:scaling>
          <c:orientation val="minMax"/>
        </c:scaling>
        <c:delete val="1"/>
        <c:axPos val="b"/>
        <c:numFmt formatCode="ge" sourceLinked="1"/>
        <c:majorTickMark val="none"/>
        <c:minorTickMark val="none"/>
        <c:tickLblPos val="none"/>
        <c:crossAx val="280429240"/>
        <c:crosses val="autoZero"/>
        <c:auto val="1"/>
        <c:lblOffset val="100"/>
        <c:baseTimeUnit val="years"/>
      </c:dateAx>
      <c:valAx>
        <c:axId val="280429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42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60.5</c:v>
                </c:pt>
                <c:pt idx="1">
                  <c:v>60.5</c:v>
                </c:pt>
                <c:pt idx="2">
                  <c:v>89.5</c:v>
                </c:pt>
                <c:pt idx="3">
                  <c:v>72.400000000000006</c:v>
                </c:pt>
                <c:pt idx="4">
                  <c:v>69.7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80430024"/>
        <c:axId val="28043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80430024"/>
        <c:axId val="280430416"/>
      </c:lineChart>
      <c:dateAx>
        <c:axId val="280430024"/>
        <c:scaling>
          <c:orientation val="minMax"/>
        </c:scaling>
        <c:delete val="1"/>
        <c:axPos val="b"/>
        <c:numFmt formatCode="ge" sourceLinked="1"/>
        <c:majorTickMark val="none"/>
        <c:minorTickMark val="none"/>
        <c:tickLblPos val="none"/>
        <c:crossAx val="280430416"/>
        <c:crosses val="autoZero"/>
        <c:auto val="1"/>
        <c:lblOffset val="100"/>
        <c:baseTimeUnit val="years"/>
      </c:dateAx>
      <c:valAx>
        <c:axId val="28043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43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74.099999999999994</c:v>
                </c:pt>
                <c:pt idx="1">
                  <c:v>75.099999999999994</c:v>
                </c:pt>
                <c:pt idx="2">
                  <c:v>82.5</c:v>
                </c:pt>
                <c:pt idx="3">
                  <c:v>87.4</c:v>
                </c:pt>
                <c:pt idx="4">
                  <c:v>66.7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7052312"/>
        <c:axId val="14705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7052312"/>
        <c:axId val="147051920"/>
      </c:lineChart>
      <c:dateAx>
        <c:axId val="147052312"/>
        <c:scaling>
          <c:orientation val="minMax"/>
        </c:scaling>
        <c:delete val="1"/>
        <c:axPos val="b"/>
        <c:numFmt formatCode="ge" sourceLinked="1"/>
        <c:majorTickMark val="none"/>
        <c:minorTickMark val="none"/>
        <c:tickLblPos val="none"/>
        <c:crossAx val="147051920"/>
        <c:crosses val="autoZero"/>
        <c:auto val="1"/>
        <c:lblOffset val="100"/>
        <c:baseTimeUnit val="years"/>
      </c:dateAx>
      <c:valAx>
        <c:axId val="14705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05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6328</c:v>
                </c:pt>
                <c:pt idx="1">
                  <c:v>6580</c:v>
                </c:pt>
                <c:pt idx="2">
                  <c:v>7566</c:v>
                </c:pt>
                <c:pt idx="3">
                  <c:v>7696</c:v>
                </c:pt>
                <c:pt idx="4">
                  <c:v>5837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7051136"/>
        <c:axId val="14705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7051136"/>
        <c:axId val="147050744"/>
      </c:lineChart>
      <c:dateAx>
        <c:axId val="147051136"/>
        <c:scaling>
          <c:orientation val="minMax"/>
        </c:scaling>
        <c:delete val="1"/>
        <c:axPos val="b"/>
        <c:numFmt formatCode="ge" sourceLinked="1"/>
        <c:majorTickMark val="none"/>
        <c:minorTickMark val="none"/>
        <c:tickLblPos val="none"/>
        <c:crossAx val="147050744"/>
        <c:crosses val="autoZero"/>
        <c:auto val="1"/>
        <c:lblOffset val="100"/>
        <c:baseTimeUnit val="years"/>
      </c:dateAx>
      <c:valAx>
        <c:axId val="147050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05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1" sqref="ND31:NR31"/>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和歌山県新宮市　新宮駅東市営駐車場（はまゆう）</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2612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76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35.799999999999997</v>
      </c>
      <c r="V31" s="117"/>
      <c r="W31" s="117"/>
      <c r="X31" s="117"/>
      <c r="Y31" s="117"/>
      <c r="Z31" s="117"/>
      <c r="AA31" s="117"/>
      <c r="AB31" s="117"/>
      <c r="AC31" s="117"/>
      <c r="AD31" s="117"/>
      <c r="AE31" s="117"/>
      <c r="AF31" s="117"/>
      <c r="AG31" s="117"/>
      <c r="AH31" s="117"/>
      <c r="AI31" s="117"/>
      <c r="AJ31" s="117"/>
      <c r="AK31" s="117"/>
      <c r="AL31" s="117"/>
      <c r="AM31" s="117"/>
      <c r="AN31" s="117">
        <f>データ!Z7</f>
        <v>36.799999999999997</v>
      </c>
      <c r="AO31" s="117"/>
      <c r="AP31" s="117"/>
      <c r="AQ31" s="117"/>
      <c r="AR31" s="117"/>
      <c r="AS31" s="117"/>
      <c r="AT31" s="117"/>
      <c r="AU31" s="117"/>
      <c r="AV31" s="117"/>
      <c r="AW31" s="117"/>
      <c r="AX31" s="117"/>
      <c r="AY31" s="117"/>
      <c r="AZ31" s="117"/>
      <c r="BA31" s="117"/>
      <c r="BB31" s="117"/>
      <c r="BC31" s="117"/>
      <c r="BD31" s="117"/>
      <c r="BE31" s="117"/>
      <c r="BF31" s="117"/>
      <c r="BG31" s="117">
        <f>データ!AA7</f>
        <v>39.5</v>
      </c>
      <c r="BH31" s="117"/>
      <c r="BI31" s="117"/>
      <c r="BJ31" s="117"/>
      <c r="BK31" s="117"/>
      <c r="BL31" s="117"/>
      <c r="BM31" s="117"/>
      <c r="BN31" s="117"/>
      <c r="BO31" s="117"/>
      <c r="BP31" s="117"/>
      <c r="BQ31" s="117"/>
      <c r="BR31" s="117"/>
      <c r="BS31" s="117"/>
      <c r="BT31" s="117"/>
      <c r="BU31" s="117"/>
      <c r="BV31" s="117"/>
      <c r="BW31" s="117"/>
      <c r="BX31" s="117"/>
      <c r="BY31" s="117"/>
      <c r="BZ31" s="117">
        <f>データ!AB7</f>
        <v>791.5</v>
      </c>
      <c r="CA31" s="117"/>
      <c r="CB31" s="117"/>
      <c r="CC31" s="117"/>
      <c r="CD31" s="117"/>
      <c r="CE31" s="117"/>
      <c r="CF31" s="117"/>
      <c r="CG31" s="117"/>
      <c r="CH31" s="117"/>
      <c r="CI31" s="117"/>
      <c r="CJ31" s="117"/>
      <c r="CK31" s="117"/>
      <c r="CL31" s="117"/>
      <c r="CM31" s="117"/>
      <c r="CN31" s="117"/>
      <c r="CO31" s="117"/>
      <c r="CP31" s="117"/>
      <c r="CQ31" s="117"/>
      <c r="CR31" s="117"/>
      <c r="CS31" s="117">
        <f>データ!AC7</f>
        <v>299.89999999999998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64.2</v>
      </c>
      <c r="EM31" s="117"/>
      <c r="EN31" s="117"/>
      <c r="EO31" s="117"/>
      <c r="EP31" s="117"/>
      <c r="EQ31" s="117"/>
      <c r="ER31" s="117"/>
      <c r="ES31" s="117"/>
      <c r="ET31" s="117"/>
      <c r="EU31" s="117"/>
      <c r="EV31" s="117"/>
      <c r="EW31" s="117"/>
      <c r="EX31" s="117"/>
      <c r="EY31" s="117"/>
      <c r="EZ31" s="117"/>
      <c r="FA31" s="117"/>
      <c r="FB31" s="117"/>
      <c r="FC31" s="117"/>
      <c r="FD31" s="117"/>
      <c r="FE31" s="117">
        <f>データ!AK7</f>
        <v>63.2</v>
      </c>
      <c r="FF31" s="117"/>
      <c r="FG31" s="117"/>
      <c r="FH31" s="117"/>
      <c r="FI31" s="117"/>
      <c r="FJ31" s="117"/>
      <c r="FK31" s="117"/>
      <c r="FL31" s="117"/>
      <c r="FM31" s="117"/>
      <c r="FN31" s="117"/>
      <c r="FO31" s="117"/>
      <c r="FP31" s="117"/>
      <c r="FQ31" s="117"/>
      <c r="FR31" s="117"/>
      <c r="FS31" s="117"/>
      <c r="FT31" s="117"/>
      <c r="FU31" s="117"/>
      <c r="FV31" s="117"/>
      <c r="FW31" s="117"/>
      <c r="FX31" s="117">
        <f>データ!AL7</f>
        <v>60.5</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60.5</v>
      </c>
      <c r="JD31" s="119"/>
      <c r="JE31" s="119"/>
      <c r="JF31" s="119"/>
      <c r="JG31" s="119"/>
      <c r="JH31" s="119"/>
      <c r="JI31" s="119"/>
      <c r="JJ31" s="119"/>
      <c r="JK31" s="119"/>
      <c r="JL31" s="119"/>
      <c r="JM31" s="119"/>
      <c r="JN31" s="119"/>
      <c r="JO31" s="119"/>
      <c r="JP31" s="119"/>
      <c r="JQ31" s="119"/>
      <c r="JR31" s="119"/>
      <c r="JS31" s="119"/>
      <c r="JT31" s="119"/>
      <c r="JU31" s="120"/>
      <c r="JV31" s="118">
        <f>データ!DL7</f>
        <v>60.5</v>
      </c>
      <c r="JW31" s="119"/>
      <c r="JX31" s="119"/>
      <c r="JY31" s="119"/>
      <c r="JZ31" s="119"/>
      <c r="KA31" s="119"/>
      <c r="KB31" s="119"/>
      <c r="KC31" s="119"/>
      <c r="KD31" s="119"/>
      <c r="KE31" s="119"/>
      <c r="KF31" s="119"/>
      <c r="KG31" s="119"/>
      <c r="KH31" s="119"/>
      <c r="KI31" s="119"/>
      <c r="KJ31" s="119"/>
      <c r="KK31" s="119"/>
      <c r="KL31" s="119"/>
      <c r="KM31" s="119"/>
      <c r="KN31" s="120"/>
      <c r="KO31" s="118">
        <f>データ!DM7</f>
        <v>89.5</v>
      </c>
      <c r="KP31" s="119"/>
      <c r="KQ31" s="119"/>
      <c r="KR31" s="119"/>
      <c r="KS31" s="119"/>
      <c r="KT31" s="119"/>
      <c r="KU31" s="119"/>
      <c r="KV31" s="119"/>
      <c r="KW31" s="119"/>
      <c r="KX31" s="119"/>
      <c r="KY31" s="119"/>
      <c r="KZ31" s="119"/>
      <c r="LA31" s="119"/>
      <c r="LB31" s="119"/>
      <c r="LC31" s="119"/>
      <c r="LD31" s="119"/>
      <c r="LE31" s="119"/>
      <c r="LF31" s="119"/>
      <c r="LG31" s="120"/>
      <c r="LH31" s="118">
        <f>データ!DN7</f>
        <v>72.400000000000006</v>
      </c>
      <c r="LI31" s="119"/>
      <c r="LJ31" s="119"/>
      <c r="LK31" s="119"/>
      <c r="LL31" s="119"/>
      <c r="LM31" s="119"/>
      <c r="LN31" s="119"/>
      <c r="LO31" s="119"/>
      <c r="LP31" s="119"/>
      <c r="LQ31" s="119"/>
      <c r="LR31" s="119"/>
      <c r="LS31" s="119"/>
      <c r="LT31" s="119"/>
      <c r="LU31" s="119"/>
      <c r="LV31" s="119"/>
      <c r="LW31" s="119"/>
      <c r="LX31" s="119"/>
      <c r="LY31" s="119"/>
      <c r="LZ31" s="120"/>
      <c r="MA31" s="118">
        <f>データ!DO7</f>
        <v>69.7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911</v>
      </c>
      <c r="V52" s="125"/>
      <c r="W52" s="125"/>
      <c r="X52" s="125"/>
      <c r="Y52" s="125"/>
      <c r="Z52" s="125"/>
      <c r="AA52" s="125"/>
      <c r="AB52" s="125"/>
      <c r="AC52" s="125"/>
      <c r="AD52" s="125"/>
      <c r="AE52" s="125"/>
      <c r="AF52" s="125"/>
      <c r="AG52" s="125"/>
      <c r="AH52" s="125"/>
      <c r="AI52" s="125"/>
      <c r="AJ52" s="125"/>
      <c r="AK52" s="125"/>
      <c r="AL52" s="125"/>
      <c r="AM52" s="125"/>
      <c r="AN52" s="125">
        <f>データ!AV7</f>
        <v>896</v>
      </c>
      <c r="AO52" s="125"/>
      <c r="AP52" s="125"/>
      <c r="AQ52" s="125"/>
      <c r="AR52" s="125"/>
      <c r="AS52" s="125"/>
      <c r="AT52" s="125"/>
      <c r="AU52" s="125"/>
      <c r="AV52" s="125"/>
      <c r="AW52" s="125"/>
      <c r="AX52" s="125"/>
      <c r="AY52" s="125"/>
      <c r="AZ52" s="125"/>
      <c r="BA52" s="125"/>
      <c r="BB52" s="125"/>
      <c r="BC52" s="125"/>
      <c r="BD52" s="125"/>
      <c r="BE52" s="125"/>
      <c r="BF52" s="125"/>
      <c r="BG52" s="125">
        <f>データ!AW7</f>
        <v>566</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74.099999999999994</v>
      </c>
      <c r="EM52" s="117"/>
      <c r="EN52" s="117"/>
      <c r="EO52" s="117"/>
      <c r="EP52" s="117"/>
      <c r="EQ52" s="117"/>
      <c r="ER52" s="117"/>
      <c r="ES52" s="117"/>
      <c r="ET52" s="117"/>
      <c r="EU52" s="117"/>
      <c r="EV52" s="117"/>
      <c r="EW52" s="117"/>
      <c r="EX52" s="117"/>
      <c r="EY52" s="117"/>
      <c r="EZ52" s="117"/>
      <c r="FA52" s="117"/>
      <c r="FB52" s="117"/>
      <c r="FC52" s="117"/>
      <c r="FD52" s="117"/>
      <c r="FE52" s="117">
        <f>データ!BG7</f>
        <v>75.099999999999994</v>
      </c>
      <c r="FF52" s="117"/>
      <c r="FG52" s="117"/>
      <c r="FH52" s="117"/>
      <c r="FI52" s="117"/>
      <c r="FJ52" s="117"/>
      <c r="FK52" s="117"/>
      <c r="FL52" s="117"/>
      <c r="FM52" s="117"/>
      <c r="FN52" s="117"/>
      <c r="FO52" s="117"/>
      <c r="FP52" s="117"/>
      <c r="FQ52" s="117"/>
      <c r="FR52" s="117"/>
      <c r="FS52" s="117"/>
      <c r="FT52" s="117"/>
      <c r="FU52" s="117"/>
      <c r="FV52" s="117"/>
      <c r="FW52" s="117"/>
      <c r="FX52" s="117">
        <f>データ!BH7</f>
        <v>82.5</v>
      </c>
      <c r="FY52" s="117"/>
      <c r="FZ52" s="117"/>
      <c r="GA52" s="117"/>
      <c r="GB52" s="117"/>
      <c r="GC52" s="117"/>
      <c r="GD52" s="117"/>
      <c r="GE52" s="117"/>
      <c r="GF52" s="117"/>
      <c r="GG52" s="117"/>
      <c r="GH52" s="117"/>
      <c r="GI52" s="117"/>
      <c r="GJ52" s="117"/>
      <c r="GK52" s="117"/>
      <c r="GL52" s="117"/>
      <c r="GM52" s="117"/>
      <c r="GN52" s="117"/>
      <c r="GO52" s="117"/>
      <c r="GP52" s="117"/>
      <c r="GQ52" s="117">
        <f>データ!BI7</f>
        <v>87.4</v>
      </c>
      <c r="GR52" s="117"/>
      <c r="GS52" s="117"/>
      <c r="GT52" s="117"/>
      <c r="GU52" s="117"/>
      <c r="GV52" s="117"/>
      <c r="GW52" s="117"/>
      <c r="GX52" s="117"/>
      <c r="GY52" s="117"/>
      <c r="GZ52" s="117"/>
      <c r="HA52" s="117"/>
      <c r="HB52" s="117"/>
      <c r="HC52" s="117"/>
      <c r="HD52" s="117"/>
      <c r="HE52" s="117"/>
      <c r="HF52" s="117"/>
      <c r="HG52" s="117"/>
      <c r="HH52" s="117"/>
      <c r="HI52" s="117"/>
      <c r="HJ52" s="117">
        <f>データ!BJ7</f>
        <v>66.7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6328</v>
      </c>
      <c r="JD52" s="125"/>
      <c r="JE52" s="125"/>
      <c r="JF52" s="125"/>
      <c r="JG52" s="125"/>
      <c r="JH52" s="125"/>
      <c r="JI52" s="125"/>
      <c r="JJ52" s="125"/>
      <c r="JK52" s="125"/>
      <c r="JL52" s="125"/>
      <c r="JM52" s="125"/>
      <c r="JN52" s="125"/>
      <c r="JO52" s="125"/>
      <c r="JP52" s="125"/>
      <c r="JQ52" s="125"/>
      <c r="JR52" s="125"/>
      <c r="JS52" s="125"/>
      <c r="JT52" s="125"/>
      <c r="JU52" s="125"/>
      <c r="JV52" s="125">
        <f>データ!BR7</f>
        <v>6580</v>
      </c>
      <c r="JW52" s="125"/>
      <c r="JX52" s="125"/>
      <c r="JY52" s="125"/>
      <c r="JZ52" s="125"/>
      <c r="KA52" s="125"/>
      <c r="KB52" s="125"/>
      <c r="KC52" s="125"/>
      <c r="KD52" s="125"/>
      <c r="KE52" s="125"/>
      <c r="KF52" s="125"/>
      <c r="KG52" s="125"/>
      <c r="KH52" s="125"/>
      <c r="KI52" s="125"/>
      <c r="KJ52" s="125"/>
      <c r="KK52" s="125"/>
      <c r="KL52" s="125"/>
      <c r="KM52" s="125"/>
      <c r="KN52" s="125"/>
      <c r="KO52" s="125">
        <f>データ!BS7</f>
        <v>7566</v>
      </c>
      <c r="KP52" s="125"/>
      <c r="KQ52" s="125"/>
      <c r="KR52" s="125"/>
      <c r="KS52" s="125"/>
      <c r="KT52" s="125"/>
      <c r="KU52" s="125"/>
      <c r="KV52" s="125"/>
      <c r="KW52" s="125"/>
      <c r="KX52" s="125"/>
      <c r="KY52" s="125"/>
      <c r="KZ52" s="125"/>
      <c r="LA52" s="125"/>
      <c r="LB52" s="125"/>
      <c r="LC52" s="125"/>
      <c r="LD52" s="125"/>
      <c r="LE52" s="125"/>
      <c r="LF52" s="125"/>
      <c r="LG52" s="125"/>
      <c r="LH52" s="125">
        <f>データ!BT7</f>
        <v>7696</v>
      </c>
      <c r="LI52" s="125"/>
      <c r="LJ52" s="125"/>
      <c r="LK52" s="125"/>
      <c r="LL52" s="125"/>
      <c r="LM52" s="125"/>
      <c r="LN52" s="125"/>
      <c r="LO52" s="125"/>
      <c r="LP52" s="125"/>
      <c r="LQ52" s="125"/>
      <c r="LR52" s="125"/>
      <c r="LS52" s="125"/>
      <c r="LT52" s="125"/>
      <c r="LU52" s="125"/>
      <c r="LV52" s="125"/>
      <c r="LW52" s="125"/>
      <c r="LX52" s="125"/>
      <c r="LY52" s="125"/>
      <c r="LZ52" s="125"/>
      <c r="MA52" s="125">
        <f>データ!BU7</f>
        <v>5837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254408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13500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302.8</v>
      </c>
      <c r="KB77" s="119"/>
      <c r="KC77" s="119"/>
      <c r="KD77" s="119"/>
      <c r="KE77" s="119"/>
      <c r="KF77" s="119"/>
      <c r="KG77" s="119"/>
      <c r="KH77" s="119"/>
      <c r="KI77" s="119"/>
      <c r="KJ77" s="119"/>
      <c r="KK77" s="119"/>
      <c r="KL77" s="119"/>
      <c r="KM77" s="119"/>
      <c r="KN77" s="119"/>
      <c r="KO77" s="120"/>
      <c r="KP77" s="118">
        <f>データ!DA7</f>
        <v>67.900000000000006</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302074</v>
      </c>
      <c r="D6" s="61">
        <f t="shared" si="1"/>
        <v>47</v>
      </c>
      <c r="E6" s="61">
        <f t="shared" si="1"/>
        <v>14</v>
      </c>
      <c r="F6" s="61">
        <f t="shared" si="1"/>
        <v>0</v>
      </c>
      <c r="G6" s="61">
        <f t="shared" si="1"/>
        <v>1</v>
      </c>
      <c r="H6" s="61" t="str">
        <f>SUBSTITUTE(H8,"　","")</f>
        <v>和歌山県新宮市</v>
      </c>
      <c r="I6" s="61" t="str">
        <f t="shared" si="1"/>
        <v>新宮駅東市営駐車場（はまゆう）</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22</v>
      </c>
      <c r="S6" s="63" t="str">
        <f t="shared" si="1"/>
        <v>駅</v>
      </c>
      <c r="T6" s="63" t="str">
        <f t="shared" si="1"/>
        <v>無</v>
      </c>
      <c r="U6" s="64">
        <f t="shared" si="1"/>
        <v>2612</v>
      </c>
      <c r="V6" s="64">
        <f t="shared" si="1"/>
        <v>76</v>
      </c>
      <c r="W6" s="64">
        <f t="shared" si="1"/>
        <v>100</v>
      </c>
      <c r="X6" s="63" t="str">
        <f t="shared" si="1"/>
        <v>導入なし</v>
      </c>
      <c r="Y6" s="65">
        <f>IF(Y8="-",NA(),Y8)</f>
        <v>35.799999999999997</v>
      </c>
      <c r="Z6" s="65">
        <f t="shared" ref="Z6:AH6" si="2">IF(Z8="-",NA(),Z8)</f>
        <v>36.799999999999997</v>
      </c>
      <c r="AA6" s="65">
        <f t="shared" si="2"/>
        <v>39.5</v>
      </c>
      <c r="AB6" s="65">
        <f t="shared" si="2"/>
        <v>791.5</v>
      </c>
      <c r="AC6" s="65">
        <f t="shared" si="2"/>
        <v>299.89999999999998</v>
      </c>
      <c r="AD6" s="65">
        <f t="shared" si="2"/>
        <v>393.6</v>
      </c>
      <c r="AE6" s="65">
        <f t="shared" si="2"/>
        <v>407.1</v>
      </c>
      <c r="AF6" s="65">
        <f t="shared" si="2"/>
        <v>375.5</v>
      </c>
      <c r="AG6" s="65">
        <f t="shared" si="2"/>
        <v>441.2</v>
      </c>
      <c r="AH6" s="65">
        <f t="shared" si="2"/>
        <v>368.2</v>
      </c>
      <c r="AI6" s="62" t="str">
        <f>IF(AI8="-","",IF(AI8="-","【-】","【"&amp;SUBSTITUTE(TEXT(AI8,"#,##0.0"),"-","△")&amp;"】"))</f>
        <v>【275.4】</v>
      </c>
      <c r="AJ6" s="65">
        <f>IF(AJ8="-",NA(),AJ8)</f>
        <v>64.2</v>
      </c>
      <c r="AK6" s="65">
        <f t="shared" ref="AK6:AS6" si="3">IF(AK8="-",NA(),AK8)</f>
        <v>63.2</v>
      </c>
      <c r="AL6" s="65">
        <f t="shared" si="3"/>
        <v>60.5</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911</v>
      </c>
      <c r="AV6" s="66">
        <f t="shared" ref="AV6:BD6" si="4">IF(AV8="-",NA(),AV8)</f>
        <v>896</v>
      </c>
      <c r="AW6" s="66">
        <f t="shared" si="4"/>
        <v>566</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74.099999999999994</v>
      </c>
      <c r="BG6" s="65">
        <f t="shared" ref="BG6:BO6" si="5">IF(BG8="-",NA(),BG8)</f>
        <v>75.099999999999994</v>
      </c>
      <c r="BH6" s="65">
        <f t="shared" si="5"/>
        <v>82.5</v>
      </c>
      <c r="BI6" s="65">
        <f t="shared" si="5"/>
        <v>87.4</v>
      </c>
      <c r="BJ6" s="65">
        <f t="shared" si="5"/>
        <v>66.7</v>
      </c>
      <c r="BK6" s="65">
        <f t="shared" si="5"/>
        <v>51.9</v>
      </c>
      <c r="BL6" s="65">
        <f t="shared" si="5"/>
        <v>59.2</v>
      </c>
      <c r="BM6" s="65">
        <f t="shared" si="5"/>
        <v>64.5</v>
      </c>
      <c r="BN6" s="65">
        <f t="shared" si="5"/>
        <v>60</v>
      </c>
      <c r="BO6" s="65">
        <f t="shared" si="5"/>
        <v>52.8</v>
      </c>
      <c r="BP6" s="62" t="str">
        <f>IF(BP8="-","",IF(BP8="-","【-】","【"&amp;SUBSTITUTE(TEXT(BP8,"#,##0.0"),"-","△")&amp;"】"))</f>
        <v>【45.2】</v>
      </c>
      <c r="BQ6" s="66">
        <f>IF(BQ8="-",NA(),BQ8)</f>
        <v>6328</v>
      </c>
      <c r="BR6" s="66">
        <f t="shared" ref="BR6:BZ6" si="6">IF(BR8="-",NA(),BR8)</f>
        <v>6580</v>
      </c>
      <c r="BS6" s="66">
        <f t="shared" si="6"/>
        <v>7566</v>
      </c>
      <c r="BT6" s="66">
        <f t="shared" si="6"/>
        <v>7696</v>
      </c>
      <c r="BU6" s="66">
        <f t="shared" si="6"/>
        <v>5837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254408</v>
      </c>
      <c r="CN6" s="64">
        <f t="shared" si="7"/>
        <v>13500</v>
      </c>
      <c r="CO6" s="65"/>
      <c r="CP6" s="65"/>
      <c r="CQ6" s="65"/>
      <c r="CR6" s="65"/>
      <c r="CS6" s="65"/>
      <c r="CT6" s="65"/>
      <c r="CU6" s="65"/>
      <c r="CV6" s="65"/>
      <c r="CW6" s="65"/>
      <c r="CX6" s="65"/>
      <c r="CY6" s="62" t="s">
        <v>110</v>
      </c>
      <c r="CZ6" s="65">
        <f>IF(CZ8="-",NA(),CZ8)</f>
        <v>302.8</v>
      </c>
      <c r="DA6" s="65">
        <f t="shared" ref="DA6:DI6" si="8">IF(DA8="-",NA(),DA8)</f>
        <v>67.900000000000006</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60.5</v>
      </c>
      <c r="DL6" s="65">
        <f t="shared" ref="DL6:DT6" si="9">IF(DL8="-",NA(),DL8)</f>
        <v>60.5</v>
      </c>
      <c r="DM6" s="65">
        <f t="shared" si="9"/>
        <v>89.5</v>
      </c>
      <c r="DN6" s="65">
        <f t="shared" si="9"/>
        <v>72.400000000000006</v>
      </c>
      <c r="DO6" s="65">
        <f t="shared" si="9"/>
        <v>69.7</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302074</v>
      </c>
      <c r="D7" s="61">
        <f t="shared" si="10"/>
        <v>47</v>
      </c>
      <c r="E7" s="61">
        <f t="shared" si="10"/>
        <v>14</v>
      </c>
      <c r="F7" s="61">
        <f t="shared" si="10"/>
        <v>0</v>
      </c>
      <c r="G7" s="61">
        <f t="shared" si="10"/>
        <v>1</v>
      </c>
      <c r="H7" s="61" t="str">
        <f t="shared" si="10"/>
        <v>和歌山県　新宮市</v>
      </c>
      <c r="I7" s="61" t="str">
        <f t="shared" si="10"/>
        <v>新宮駅東市営駐車場（はまゆう）</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22</v>
      </c>
      <c r="S7" s="63" t="str">
        <f t="shared" si="10"/>
        <v>駅</v>
      </c>
      <c r="T7" s="63" t="str">
        <f t="shared" si="10"/>
        <v>無</v>
      </c>
      <c r="U7" s="64">
        <f t="shared" si="10"/>
        <v>2612</v>
      </c>
      <c r="V7" s="64">
        <f t="shared" si="10"/>
        <v>76</v>
      </c>
      <c r="W7" s="64">
        <f t="shared" si="10"/>
        <v>100</v>
      </c>
      <c r="X7" s="63" t="str">
        <f t="shared" si="10"/>
        <v>導入なし</v>
      </c>
      <c r="Y7" s="65">
        <f>Y8</f>
        <v>35.799999999999997</v>
      </c>
      <c r="Z7" s="65">
        <f t="shared" ref="Z7:AH7" si="11">Z8</f>
        <v>36.799999999999997</v>
      </c>
      <c r="AA7" s="65">
        <f t="shared" si="11"/>
        <v>39.5</v>
      </c>
      <c r="AB7" s="65">
        <f t="shared" si="11"/>
        <v>791.5</v>
      </c>
      <c r="AC7" s="65">
        <f t="shared" si="11"/>
        <v>299.89999999999998</v>
      </c>
      <c r="AD7" s="65">
        <f t="shared" si="11"/>
        <v>393.6</v>
      </c>
      <c r="AE7" s="65">
        <f t="shared" si="11"/>
        <v>407.1</v>
      </c>
      <c r="AF7" s="65">
        <f t="shared" si="11"/>
        <v>375.5</v>
      </c>
      <c r="AG7" s="65">
        <f t="shared" si="11"/>
        <v>441.2</v>
      </c>
      <c r="AH7" s="65">
        <f t="shared" si="11"/>
        <v>368.2</v>
      </c>
      <c r="AI7" s="62"/>
      <c r="AJ7" s="65">
        <f>AJ8</f>
        <v>64.2</v>
      </c>
      <c r="AK7" s="65">
        <f t="shared" ref="AK7:AS7" si="12">AK8</f>
        <v>63.2</v>
      </c>
      <c r="AL7" s="65">
        <f t="shared" si="12"/>
        <v>60.5</v>
      </c>
      <c r="AM7" s="65">
        <f t="shared" si="12"/>
        <v>0</v>
      </c>
      <c r="AN7" s="65">
        <f t="shared" si="12"/>
        <v>0</v>
      </c>
      <c r="AO7" s="65">
        <f t="shared" si="12"/>
        <v>11.4</v>
      </c>
      <c r="AP7" s="65">
        <f t="shared" si="12"/>
        <v>11</v>
      </c>
      <c r="AQ7" s="65">
        <f t="shared" si="12"/>
        <v>7.8</v>
      </c>
      <c r="AR7" s="65">
        <f t="shared" si="12"/>
        <v>6.7</v>
      </c>
      <c r="AS7" s="65">
        <f t="shared" si="12"/>
        <v>5.9</v>
      </c>
      <c r="AT7" s="62"/>
      <c r="AU7" s="66">
        <f>AU8</f>
        <v>911</v>
      </c>
      <c r="AV7" s="66">
        <f t="shared" ref="AV7:BD7" si="13">AV8</f>
        <v>896</v>
      </c>
      <c r="AW7" s="66">
        <f t="shared" si="13"/>
        <v>566</v>
      </c>
      <c r="AX7" s="66">
        <f t="shared" si="13"/>
        <v>0</v>
      </c>
      <c r="AY7" s="66">
        <f t="shared" si="13"/>
        <v>0</v>
      </c>
      <c r="AZ7" s="66">
        <f t="shared" si="13"/>
        <v>105</v>
      </c>
      <c r="BA7" s="66">
        <f t="shared" si="13"/>
        <v>61</v>
      </c>
      <c r="BB7" s="66">
        <f t="shared" si="13"/>
        <v>40</v>
      </c>
      <c r="BC7" s="66">
        <f t="shared" si="13"/>
        <v>27</v>
      </c>
      <c r="BD7" s="66">
        <f t="shared" si="13"/>
        <v>29</v>
      </c>
      <c r="BE7" s="64"/>
      <c r="BF7" s="65">
        <f>BF8</f>
        <v>74.099999999999994</v>
      </c>
      <c r="BG7" s="65">
        <f t="shared" ref="BG7:BO7" si="14">BG8</f>
        <v>75.099999999999994</v>
      </c>
      <c r="BH7" s="65">
        <f t="shared" si="14"/>
        <v>82.5</v>
      </c>
      <c r="BI7" s="65">
        <f t="shared" si="14"/>
        <v>87.4</v>
      </c>
      <c r="BJ7" s="65">
        <f t="shared" si="14"/>
        <v>66.7</v>
      </c>
      <c r="BK7" s="65">
        <f t="shared" si="14"/>
        <v>51.9</v>
      </c>
      <c r="BL7" s="65">
        <f t="shared" si="14"/>
        <v>59.2</v>
      </c>
      <c r="BM7" s="65">
        <f t="shared" si="14"/>
        <v>64.5</v>
      </c>
      <c r="BN7" s="65">
        <f t="shared" si="14"/>
        <v>60</v>
      </c>
      <c r="BO7" s="65">
        <f t="shared" si="14"/>
        <v>52.8</v>
      </c>
      <c r="BP7" s="62"/>
      <c r="BQ7" s="66">
        <f>BQ8</f>
        <v>6328</v>
      </c>
      <c r="BR7" s="66">
        <f t="shared" ref="BR7:BZ7" si="15">BR8</f>
        <v>6580</v>
      </c>
      <c r="BS7" s="66">
        <f t="shared" si="15"/>
        <v>7566</v>
      </c>
      <c r="BT7" s="66">
        <f t="shared" si="15"/>
        <v>7696</v>
      </c>
      <c r="BU7" s="66">
        <f t="shared" si="15"/>
        <v>5837</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254408</v>
      </c>
      <c r="CN7" s="64">
        <f>CN8</f>
        <v>13500</v>
      </c>
      <c r="CO7" s="65" t="s">
        <v>112</v>
      </c>
      <c r="CP7" s="65" t="s">
        <v>112</v>
      </c>
      <c r="CQ7" s="65" t="s">
        <v>112</v>
      </c>
      <c r="CR7" s="65" t="s">
        <v>112</v>
      </c>
      <c r="CS7" s="65" t="s">
        <v>112</v>
      </c>
      <c r="CT7" s="65" t="s">
        <v>112</v>
      </c>
      <c r="CU7" s="65" t="s">
        <v>112</v>
      </c>
      <c r="CV7" s="65" t="s">
        <v>112</v>
      </c>
      <c r="CW7" s="65" t="s">
        <v>112</v>
      </c>
      <c r="CX7" s="65" t="s">
        <v>110</v>
      </c>
      <c r="CY7" s="62"/>
      <c r="CZ7" s="65">
        <f>CZ8</f>
        <v>302.8</v>
      </c>
      <c r="DA7" s="65">
        <f t="shared" ref="DA7:DI7" si="16">DA8</f>
        <v>67.900000000000006</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60.5</v>
      </c>
      <c r="DL7" s="65">
        <f t="shared" ref="DL7:DT7" si="17">DL8</f>
        <v>60.5</v>
      </c>
      <c r="DM7" s="65">
        <f t="shared" si="17"/>
        <v>89.5</v>
      </c>
      <c r="DN7" s="65">
        <f t="shared" si="17"/>
        <v>72.400000000000006</v>
      </c>
      <c r="DO7" s="65">
        <f t="shared" si="17"/>
        <v>69.7</v>
      </c>
      <c r="DP7" s="65">
        <f t="shared" si="17"/>
        <v>230</v>
      </c>
      <c r="DQ7" s="65">
        <f t="shared" si="17"/>
        <v>244.3</v>
      </c>
      <c r="DR7" s="65">
        <f t="shared" si="17"/>
        <v>238.1</v>
      </c>
      <c r="DS7" s="65">
        <f t="shared" si="17"/>
        <v>261.8</v>
      </c>
      <c r="DT7" s="65">
        <f t="shared" si="17"/>
        <v>268.7</v>
      </c>
      <c r="DU7" s="62"/>
    </row>
    <row r="8" spans="1:125" s="67" customFormat="1">
      <c r="A8" s="50"/>
      <c r="B8" s="68">
        <v>2016</v>
      </c>
      <c r="C8" s="68">
        <v>302074</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22</v>
      </c>
      <c r="S8" s="70" t="s">
        <v>123</v>
      </c>
      <c r="T8" s="70" t="s">
        <v>124</v>
      </c>
      <c r="U8" s="71">
        <v>2612</v>
      </c>
      <c r="V8" s="71">
        <v>76</v>
      </c>
      <c r="W8" s="71">
        <v>100</v>
      </c>
      <c r="X8" s="70" t="s">
        <v>125</v>
      </c>
      <c r="Y8" s="72">
        <v>35.799999999999997</v>
      </c>
      <c r="Z8" s="72">
        <v>36.799999999999997</v>
      </c>
      <c r="AA8" s="72">
        <v>39.5</v>
      </c>
      <c r="AB8" s="72">
        <v>791.5</v>
      </c>
      <c r="AC8" s="72">
        <v>299.89999999999998</v>
      </c>
      <c r="AD8" s="72">
        <v>393.6</v>
      </c>
      <c r="AE8" s="72">
        <v>407.1</v>
      </c>
      <c r="AF8" s="72">
        <v>375.5</v>
      </c>
      <c r="AG8" s="72">
        <v>441.2</v>
      </c>
      <c r="AH8" s="72">
        <v>368.2</v>
      </c>
      <c r="AI8" s="69">
        <v>275.39999999999998</v>
      </c>
      <c r="AJ8" s="72">
        <v>64.2</v>
      </c>
      <c r="AK8" s="72">
        <v>63.2</v>
      </c>
      <c r="AL8" s="72">
        <v>60.5</v>
      </c>
      <c r="AM8" s="72">
        <v>0</v>
      </c>
      <c r="AN8" s="72">
        <v>0</v>
      </c>
      <c r="AO8" s="72">
        <v>11.4</v>
      </c>
      <c r="AP8" s="72">
        <v>11</v>
      </c>
      <c r="AQ8" s="72">
        <v>7.8</v>
      </c>
      <c r="AR8" s="72">
        <v>6.7</v>
      </c>
      <c r="AS8" s="72">
        <v>5.9</v>
      </c>
      <c r="AT8" s="69">
        <v>13.3</v>
      </c>
      <c r="AU8" s="73">
        <v>911</v>
      </c>
      <c r="AV8" s="73">
        <v>896</v>
      </c>
      <c r="AW8" s="73">
        <v>566</v>
      </c>
      <c r="AX8" s="73">
        <v>0</v>
      </c>
      <c r="AY8" s="73">
        <v>0</v>
      </c>
      <c r="AZ8" s="73">
        <v>105</v>
      </c>
      <c r="BA8" s="73">
        <v>61</v>
      </c>
      <c r="BB8" s="73">
        <v>40</v>
      </c>
      <c r="BC8" s="73">
        <v>27</v>
      </c>
      <c r="BD8" s="73">
        <v>29</v>
      </c>
      <c r="BE8" s="73">
        <v>140</v>
      </c>
      <c r="BF8" s="72">
        <v>74.099999999999994</v>
      </c>
      <c r="BG8" s="72">
        <v>75.099999999999994</v>
      </c>
      <c r="BH8" s="72">
        <v>82.5</v>
      </c>
      <c r="BI8" s="72">
        <v>87.4</v>
      </c>
      <c r="BJ8" s="72">
        <v>66.7</v>
      </c>
      <c r="BK8" s="72">
        <v>51.9</v>
      </c>
      <c r="BL8" s="72">
        <v>59.2</v>
      </c>
      <c r="BM8" s="72">
        <v>64.5</v>
      </c>
      <c r="BN8" s="72">
        <v>60</v>
      </c>
      <c r="BO8" s="72">
        <v>52.8</v>
      </c>
      <c r="BP8" s="69">
        <v>45.2</v>
      </c>
      <c r="BQ8" s="73">
        <v>6328</v>
      </c>
      <c r="BR8" s="73">
        <v>6580</v>
      </c>
      <c r="BS8" s="73">
        <v>7566</v>
      </c>
      <c r="BT8" s="74">
        <v>7696</v>
      </c>
      <c r="BU8" s="74">
        <v>5837</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254408</v>
      </c>
      <c r="CN8" s="71">
        <v>13500</v>
      </c>
      <c r="CO8" s="72" t="s">
        <v>118</v>
      </c>
      <c r="CP8" s="72" t="s">
        <v>118</v>
      </c>
      <c r="CQ8" s="72" t="s">
        <v>118</v>
      </c>
      <c r="CR8" s="72" t="s">
        <v>118</v>
      </c>
      <c r="CS8" s="72" t="s">
        <v>118</v>
      </c>
      <c r="CT8" s="72" t="s">
        <v>118</v>
      </c>
      <c r="CU8" s="72" t="s">
        <v>118</v>
      </c>
      <c r="CV8" s="72" t="s">
        <v>118</v>
      </c>
      <c r="CW8" s="72" t="s">
        <v>118</v>
      </c>
      <c r="CX8" s="72" t="s">
        <v>118</v>
      </c>
      <c r="CY8" s="69" t="s">
        <v>118</v>
      </c>
      <c r="CZ8" s="72">
        <v>302.8</v>
      </c>
      <c r="DA8" s="72">
        <v>67.900000000000006</v>
      </c>
      <c r="DB8" s="72">
        <v>0</v>
      </c>
      <c r="DC8" s="72">
        <v>0</v>
      </c>
      <c r="DD8" s="72">
        <v>0</v>
      </c>
      <c r="DE8" s="72">
        <v>123.1</v>
      </c>
      <c r="DF8" s="72">
        <v>92.3</v>
      </c>
      <c r="DG8" s="72">
        <v>85.4</v>
      </c>
      <c r="DH8" s="72">
        <v>76.3</v>
      </c>
      <c r="DI8" s="72">
        <v>64.099999999999994</v>
      </c>
      <c r="DJ8" s="69">
        <v>122.6</v>
      </c>
      <c r="DK8" s="72">
        <v>60.5</v>
      </c>
      <c r="DL8" s="72">
        <v>60.5</v>
      </c>
      <c r="DM8" s="72">
        <v>89.5</v>
      </c>
      <c r="DN8" s="72">
        <v>72.400000000000006</v>
      </c>
      <c r="DO8" s="72">
        <v>69.7</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寺本 龍司</cp:lastModifiedBy>
  <dcterms:modified xsi:type="dcterms:W3CDTF">2018-03-09T01:23:27Z</dcterms:modified>
</cp:coreProperties>
</file>