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<sst xmlns="http://schemas.openxmlformats.org/spreadsheetml/2006/main" count="240" uniqueCount="125">
  <si>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</si>
  <si>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</si>
  <si>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</si>
  <si>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</si>
  <si>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</si>
  <si>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</si>
  <si>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</si>
  <si>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</si>
  <si>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</si>
  <si>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</si>
  <si>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</si>
  <si>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</si>
  <si>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</si>
  <si>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</si>
  <si>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</si>
  <si>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</si>
  <si>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</si>
  <si>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</si>
  <si>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</si>
  <si>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</si>
  <si>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</si>
  <si>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</si>
  <si>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</si>
  <si>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</si>
  <si>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</si>
  <si>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</si>
  <si>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</si>
  <si>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</si>
  <si>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</si>
  <si>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</si>
  <si>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</si>
  <si>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</si>
  <si>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</si>
  <si>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</si>
  <si>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</si>
  <si>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</si>
  <si>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</si>
  <si>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</si>
  <si>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</si>
  <si>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</si>
  <si>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</si>
  <si>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</si>
  <si>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</si>
  <si>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</si>
  <si>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</si>
  <si>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</si>
  <si>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</si>
  <si>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</si>
  <si>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</si>
  <si>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</si>
  <si>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</si>
  <si>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</si>
  <si>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</si>
  <si>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</si>
  <si>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</si>
  <si>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</si>
  <si>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</si>
  <si>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</si>
  <si>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</si>
  <si>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</si>
  <si>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</si>
  <si>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</si>
  <si>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</si>
  <si>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</si>
  <si>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</si>
  <si>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</si>
  <si>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</si>
  <si>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</si>
  <si>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</si>
  <si>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</si>
  <si>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</si>
  <si>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</si>
  <si>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</si>
  <si>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</si>
  <si>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</si>
  <si>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</si>
  <si>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</si>
  <si>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</si>
  <si>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</si>
  <si>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</si>
  <si>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</si>
  <si>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</si>
  <si>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</si>
  <si>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</si>
  <si>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</si>
  <si>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</si>
  <si>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</si>
  <si>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</si>
  <si>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</si>
  <si>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</si>
  <si>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</si>
  <si>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</si>
  <si>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</si>
  <si>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</si>
  <si>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</si>
  <si>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</si>
  <si>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</si>
  <si>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</si>
  <si>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</si>
  <si>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</si>
  <si>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</si>
  <si>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</si>
  <si>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</si>
  <si>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</si>
  <si>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</si>
  <si>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</si>
  <si>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</si>
  <si>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</si>
  <si>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</si>
  <si>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和歌山県　御坊市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</si>
  <si>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</si>
  <si>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</si>
  <si>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</si>
  <si>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</si>
  <si>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</si>
  <si>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</si>
  <si>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</si>
  <si>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</si>
  <si>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</si>
  <si>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</si>
  <si>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</si>
  <si>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塩屋処理区において、現在管渠の整備工事中である。経営の健全性の指標のうち、企業債残高対事業規模比率については、地方債の借入により類似団体と比較して大きくなっている。また、効率性の指標のうち、経費回収率や水洗化率については、接続戸数が少なく、類似団体と比較して、大きく下回っている。</t>
    <phoneticPr fontId="4"/>
  </si>
  <si>
    <t>　供用開始から間がないため、老朽化による管渠の更新は行っていない。今後、老朽化の状況を踏まえ、計画を立てて取り組んでいく必要がある。</t>
    <phoneticPr fontId="4"/>
  </si>
  <si>
    <t>　経営改善について、今後も接続啓発に努め、接続率を上げ、経営の効率性の向上を目指すとともに、維持管理費用の削減や投資の効率化を踏まえた、計画的な管渠整備を行っていく必要がある。</t>
    <rPh sb="13" eb="15">
      <t>セツゾク</t>
    </rPh>
    <rPh sb="15" eb="17">
      <t>ケイハツ</t>
    </rPh>
    <rPh sb="18" eb="19">
      <t>ツト</t>
    </rPh>
    <rPh sb="21" eb="23">
      <t>セツゾク</t>
    </rPh>
    <rPh sb="23" eb="24">
      <t>リツ</t>
    </rPh>
    <rPh sb="25" eb="26">
      <t>ア</t>
    </rPh>
    <rPh sb="46" eb="48">
      <t>イジ</t>
    </rPh>
    <rPh sb="48" eb="50">
      <t>カンリ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</si>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</sst>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81792"/>
        <c:axId val="960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1792"/>
        <c:axId val="96092160"/>
      </c:lineChart>
      <c:dateAx>
        <c:axId val="960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92160"/>
        <c:crosses val="autoZero"/>
        <c:auto val="1"/>
        <c:lblOffset val="100"/>
        <c:baseTimeUnit val="years"/>
      </c:dateAx>
      <c:valAx>
        <c:axId val="960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1.85</c:v>
                </c:pt>
                <c:pt idx="1">
                  <c:v>2.38</c:v>
                </c:pt>
                <c:pt idx="2">
                  <c:v>3.23</c:v>
                </c:pt>
                <c:pt idx="3">
                  <c:v>4.6900000000000004</c:v>
                </c:pt>
                <c:pt idx="4">
                  <c:v>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80960"/>
        <c:axId val="1003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0960"/>
        <c:axId val="100303616"/>
      </c:lineChart>
      <c:dateAx>
        <c:axId val="10028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03616"/>
        <c:crosses val="autoZero"/>
        <c:auto val="1"/>
        <c:lblOffset val="100"/>
        <c:baseTimeUnit val="years"/>
      </c:dateAx>
      <c:valAx>
        <c:axId val="1003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8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20</c:v>
                </c:pt>
                <c:pt idx="1">
                  <c:v>23.4</c:v>
                </c:pt>
                <c:pt idx="2">
                  <c:v>23.13</c:v>
                </c:pt>
                <c:pt idx="3">
                  <c:v>27.01</c:v>
                </c:pt>
                <c:pt idx="4">
                  <c:v>25.94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12352"/>
        <c:axId val="1006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2352"/>
        <c:axId val="100614528"/>
      </c:lineChart>
      <c:dateAx>
        <c:axId val="1006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14528"/>
        <c:crosses val="autoZero"/>
        <c:auto val="1"/>
        <c:lblOffset val="100"/>
        <c:baseTimeUnit val="years"/>
      </c:dateAx>
      <c:valAx>
        <c:axId val="1006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1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81.849999999999994</c:v>
                </c:pt>
                <c:pt idx="1">
                  <c:v>78.38</c:v>
                </c:pt>
                <c:pt idx="2">
                  <c:v>65.89</c:v>
                </c:pt>
                <c:pt idx="3">
                  <c:v>57.26</c:v>
                </c:pt>
                <c:pt idx="4">
                  <c:v>48.79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22368"/>
        <c:axId val="9612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2368"/>
        <c:axId val="96124288"/>
      </c:lineChart>
      <c:dateAx>
        <c:axId val="9612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24288"/>
        <c:crosses val="autoZero"/>
        <c:auto val="1"/>
        <c:lblOffset val="100"/>
        <c:baseTimeUnit val="years"/>
      </c:dateAx>
      <c:valAx>
        <c:axId val="9612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2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6320"/>
        <c:axId val="9741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16320"/>
        <c:axId val="97418240"/>
      </c:lineChart>
      <c:dateAx>
        <c:axId val="9741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18240"/>
        <c:crosses val="autoZero"/>
        <c:auto val="1"/>
        <c:lblOffset val="100"/>
        <c:baseTimeUnit val="years"/>
      </c:dateAx>
      <c:valAx>
        <c:axId val="9741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1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8704"/>
        <c:axId val="9745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8704"/>
        <c:axId val="97450624"/>
      </c:lineChart>
      <c:dateAx>
        <c:axId val="9744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50624"/>
        <c:crosses val="autoZero"/>
        <c:auto val="1"/>
        <c:lblOffset val="100"/>
        <c:baseTimeUnit val="years"/>
      </c:dateAx>
      <c:valAx>
        <c:axId val="9745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4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5680"/>
        <c:axId val="1000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5680"/>
        <c:axId val="100057856"/>
      </c:lineChart>
      <c:dateAx>
        <c:axId val="10005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57856"/>
        <c:crosses val="autoZero"/>
        <c:auto val="1"/>
        <c:lblOffset val="100"/>
        <c:baseTimeUnit val="years"/>
      </c:dateAx>
      <c:valAx>
        <c:axId val="1000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5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92160"/>
        <c:axId val="1001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92160"/>
        <c:axId val="100102528"/>
      </c:lineChart>
      <c:dateAx>
        <c:axId val="1000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02528"/>
        <c:crosses val="autoZero"/>
        <c:auto val="1"/>
        <c:lblOffset val="100"/>
        <c:baseTimeUnit val="years"/>
      </c:dateAx>
      <c:valAx>
        <c:axId val="1001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9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52897.7</c:v>
                </c:pt>
                <c:pt idx="1">
                  <c:v>46607.14</c:v>
                </c:pt>
                <c:pt idx="2">
                  <c:v>32701.55</c:v>
                </c:pt>
                <c:pt idx="3">
                  <c:v>2205.88</c:v>
                </c:pt>
                <c:pt idx="4">
                  <c:v>3583.48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24544"/>
        <c:axId val="1001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24544"/>
        <c:axId val="100139008"/>
      </c:lineChart>
      <c:dateAx>
        <c:axId val="10012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39008"/>
        <c:crosses val="autoZero"/>
        <c:auto val="1"/>
        <c:lblOffset val="100"/>
        <c:baseTimeUnit val="years"/>
      </c:dateAx>
      <c:valAx>
        <c:axId val="1001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5.25</c:v>
                </c:pt>
                <c:pt idx="1">
                  <c:v>6.66</c:v>
                </c:pt>
                <c:pt idx="2">
                  <c:v>8.0299999999999994</c:v>
                </c:pt>
                <c:pt idx="3">
                  <c:v>10.37</c:v>
                </c:pt>
                <c:pt idx="4">
                  <c:v>9.9700000000000006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5120"/>
        <c:axId val="10016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5120"/>
        <c:axId val="100167040"/>
      </c:lineChart>
      <c:dateAx>
        <c:axId val="10016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67040"/>
        <c:crosses val="autoZero"/>
        <c:auto val="1"/>
        <c:lblOffset val="100"/>
        <c:baseTimeUnit val="years"/>
      </c:dateAx>
      <c:valAx>
        <c:axId val="10016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6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2336.2399999999998</c:v>
                </c:pt>
                <c:pt idx="1">
                  <c:v>2025.91</c:v>
                </c:pt>
                <c:pt idx="2">
                  <c:v>1724.96</c:v>
                </c:pt>
                <c:pt idx="3">
                  <c:v>1405.51</c:v>
                </c:pt>
                <c:pt idx="4">
                  <c:v>1473.74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83040"/>
        <c:axId val="10019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3040"/>
        <c:axId val="100197504"/>
      </c:lineChart>
      <c:dateAx>
        <c:axId val="10018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7504"/>
        <c:crosses val="autoZero"/>
        <c:auto val="1"/>
        <c:lblOffset val="100"/>
        <c:baseTimeUnit val="years"/>
      </c:dateAx>
      <c:valAx>
        <c:axId val="10019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8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K11" sqref="AK11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和歌山県　御坊市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24279</v>
      </c>
      <c r="AM8" s="50"/>
      <c r="AN8" s="50"/>
      <c r="AO8" s="50"/>
      <c r="AP8" s="50"/>
      <c r="AQ8" s="50"/>
      <c r="AR8" s="50"/>
      <c r="AS8" s="50"/>
      <c r="AT8" s="45">
        <f>データ!T6</f>
        <v>43.91</v>
      </c>
      <c r="AU8" s="45"/>
      <c r="AV8" s="45"/>
      <c r="AW8" s="45"/>
      <c r="AX8" s="45"/>
      <c r="AY8" s="45"/>
      <c r="AZ8" s="45"/>
      <c r="BA8" s="45"/>
      <c r="BB8" s="45">
        <f>データ!U6</f>
        <v>552.92999999999995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4.4000000000000004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3132</v>
      </c>
      <c r="AE10" s="50"/>
      <c r="AF10" s="50"/>
      <c r="AG10" s="50"/>
      <c r="AH10" s="50"/>
      <c r="AI10" s="50"/>
      <c r="AJ10" s="50"/>
      <c r="AK10" s="2"/>
      <c r="AL10" s="50">
        <f>データ!V6</f>
        <v>1060</v>
      </c>
      <c r="AM10" s="50"/>
      <c r="AN10" s="50"/>
      <c r="AO10" s="50"/>
      <c r="AP10" s="50"/>
      <c r="AQ10" s="50"/>
      <c r="AR10" s="50"/>
      <c r="AS10" s="50"/>
      <c r="AT10" s="45">
        <f>データ!W6</f>
        <v>0.28999999999999998</v>
      </c>
      <c r="AU10" s="45"/>
      <c r="AV10" s="45"/>
      <c r="AW10" s="45"/>
      <c r="AX10" s="45"/>
      <c r="AY10" s="45"/>
      <c r="AZ10" s="45"/>
      <c r="BA10" s="45"/>
      <c r="BB10" s="45">
        <f>データ!X6</f>
        <v>3655.17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302058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和歌山県　御坊市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4.4000000000000004</v>
      </c>
      <c r="Q6" s="34">
        <f t="shared" si="3"/>
        <v>100</v>
      </c>
      <c r="R6" s="34">
        <f t="shared" si="3"/>
        <v>3132</v>
      </c>
      <c r="S6" s="34">
        <f t="shared" si="3"/>
        <v>24279</v>
      </c>
      <c r="T6" s="34">
        <f t="shared" si="3"/>
        <v>43.91</v>
      </c>
      <c r="U6" s="34">
        <f t="shared" si="3"/>
        <v>552.92999999999995</v>
      </c>
      <c r="V6" s="34">
        <f t="shared" si="3"/>
        <v>1060</v>
      </c>
      <c r="W6" s="34">
        <f t="shared" si="3"/>
        <v>0.28999999999999998</v>
      </c>
      <c r="X6" s="34">
        <f t="shared" si="3"/>
        <v>3655.17</v>
      </c>
      <c r="Y6" s="35">
        <f>IF(Y7="",NA(),Y7)</f>
        <v>81.849999999999994</v>
      </c>
      <c r="Z6" s="35">
        <f t="shared" ref="Z6:AH6" si="4">IF(Z7="",NA(),Z7)</f>
        <v>78.38</v>
      </c>
      <c r="AA6" s="35">
        <f t="shared" si="4"/>
        <v>65.89</v>
      </c>
      <c r="AB6" s="35">
        <f t="shared" si="4"/>
        <v>57.26</v>
      </c>
      <c r="AC6" s="35">
        <f t="shared" si="4"/>
        <v>48.79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52897.7</v>
      </c>
      <c r="BG6" s="35">
        <f t="shared" ref="BG6:BO6" si="7">IF(BG7="",NA(),BG7)</f>
        <v>46607.14</v>
      </c>
      <c r="BH6" s="35">
        <f t="shared" si="7"/>
        <v>32701.55</v>
      </c>
      <c r="BI6" s="35">
        <f t="shared" si="7"/>
        <v>2205.88</v>
      </c>
      <c r="BJ6" s="35">
        <f t="shared" si="7"/>
        <v>3583.48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1592.72</v>
      </c>
      <c r="BP6" s="34" t="str">
        <f>IF(BP7="","",IF(BP7="-","【-】","【"&amp;SUBSTITUTE(TEXT(BP7,"#,##0.00"),"-","△")&amp;"】"))</f>
        <v>【1,348.09】</v>
      </c>
      <c r="BQ6" s="35">
        <f>IF(BQ7="",NA(),BQ7)</f>
        <v>5.25</v>
      </c>
      <c r="BR6" s="35">
        <f t="shared" ref="BR6:BZ6" si="8">IF(BR7="",NA(),BR7)</f>
        <v>6.66</v>
      </c>
      <c r="BS6" s="35">
        <f t="shared" si="8"/>
        <v>8.0299999999999994</v>
      </c>
      <c r="BT6" s="35">
        <f t="shared" si="8"/>
        <v>10.37</v>
      </c>
      <c r="BU6" s="35">
        <f t="shared" si="8"/>
        <v>9.9700000000000006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53.7</v>
      </c>
      <c r="CA6" s="34" t="str">
        <f>IF(CA7="","",IF(CA7="-","【-】","【"&amp;SUBSTITUTE(TEXT(CA7,"#,##0.00"),"-","△")&amp;"】"))</f>
        <v>【69.80】</v>
      </c>
      <c r="CB6" s="35">
        <f>IF(CB7="",NA(),CB7)</f>
        <v>2336.2399999999998</v>
      </c>
      <c r="CC6" s="35">
        <f t="shared" ref="CC6:CK6" si="9">IF(CC7="",NA(),CC7)</f>
        <v>2025.91</v>
      </c>
      <c r="CD6" s="35">
        <f t="shared" si="9"/>
        <v>1724.96</v>
      </c>
      <c r="CE6" s="35">
        <f t="shared" si="9"/>
        <v>1405.51</v>
      </c>
      <c r="CF6" s="35">
        <f t="shared" si="9"/>
        <v>1473.74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300.35000000000002</v>
      </c>
      <c r="CL6" s="34" t="str">
        <f>IF(CL7="","",IF(CL7="-","【-】","【"&amp;SUBSTITUTE(TEXT(CL7,"#,##0.00"),"-","△")&amp;"】"))</f>
        <v>【232.54】</v>
      </c>
      <c r="CM6" s="35">
        <f>IF(CM7="",NA(),CM7)</f>
        <v>1.85</v>
      </c>
      <c r="CN6" s="35">
        <f t="shared" ref="CN6:CV6" si="10">IF(CN7="",NA(),CN7)</f>
        <v>2.38</v>
      </c>
      <c r="CO6" s="35">
        <f t="shared" si="10"/>
        <v>3.23</v>
      </c>
      <c r="CP6" s="35">
        <f t="shared" si="10"/>
        <v>4.6900000000000004</v>
      </c>
      <c r="CQ6" s="35">
        <f t="shared" si="10"/>
        <v>5.38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37.72</v>
      </c>
      <c r="CW6" s="34" t="str">
        <f>IF(CW7="","",IF(CW7="-","【-】","【"&amp;SUBSTITUTE(TEXT(CW7,"#,##0.00"),"-","△")&amp;"】"))</f>
        <v>【42.17】</v>
      </c>
      <c r="CX6" s="35">
        <f>IF(CX7="",NA(),CX7)</f>
        <v>20</v>
      </c>
      <c r="CY6" s="35">
        <f t="shared" ref="CY6:DG6" si="11">IF(CY7="",NA(),CY7)</f>
        <v>23.4</v>
      </c>
      <c r="CZ6" s="35">
        <f t="shared" si="11"/>
        <v>23.13</v>
      </c>
      <c r="DA6" s="35">
        <f t="shared" si="11"/>
        <v>27.01</v>
      </c>
      <c r="DB6" s="35">
        <f t="shared" si="11"/>
        <v>25.94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68.459999999999994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0.13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302058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4.4000000000000004</v>
      </c>
      <c r="Q7" s="38">
        <v>100</v>
      </c>
      <c r="R7" s="38">
        <v>3132</v>
      </c>
      <c r="S7" s="38">
        <v>24279</v>
      </c>
      <c r="T7" s="38">
        <v>43.91</v>
      </c>
      <c r="U7" s="38">
        <v>552.92999999999995</v>
      </c>
      <c r="V7" s="38">
        <v>1060</v>
      </c>
      <c r="W7" s="38">
        <v>0.28999999999999998</v>
      </c>
      <c r="X7" s="38">
        <v>3655.17</v>
      </c>
      <c r="Y7" s="38">
        <v>81.849999999999994</v>
      </c>
      <c r="Z7" s="38">
        <v>78.38</v>
      </c>
      <c r="AA7" s="38">
        <v>65.89</v>
      </c>
      <c r="AB7" s="38">
        <v>57.26</v>
      </c>
      <c r="AC7" s="38">
        <v>48.79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52897.7</v>
      </c>
      <c r="BG7" s="38">
        <v>46607.14</v>
      </c>
      <c r="BH7" s="38">
        <v>32701.55</v>
      </c>
      <c r="BI7" s="38">
        <v>2205.88</v>
      </c>
      <c r="BJ7" s="38">
        <v>3583.48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>
        <v>5.25</v>
      </c>
      <c r="BR7" s="38">
        <v>6.66</v>
      </c>
      <c r="BS7" s="38">
        <v>8.0299999999999994</v>
      </c>
      <c r="BT7" s="38">
        <v>10.37</v>
      </c>
      <c r="BU7" s="38">
        <v>9.9700000000000006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>
        <v>2336.2399999999998</v>
      </c>
      <c r="CC7" s="38">
        <v>2025.91</v>
      </c>
      <c r="CD7" s="38">
        <v>1724.96</v>
      </c>
      <c r="CE7" s="38">
        <v>1405.51</v>
      </c>
      <c r="CF7" s="38">
        <v>1473.74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>
        <v>1.85</v>
      </c>
      <c r="CN7" s="38">
        <v>2.38</v>
      </c>
      <c r="CO7" s="38">
        <v>3.23</v>
      </c>
      <c r="CP7" s="38">
        <v>4.6900000000000004</v>
      </c>
      <c r="CQ7" s="38">
        <v>5.38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>
        <v>20</v>
      </c>
      <c r="CY7" s="38">
        <v>23.4</v>
      </c>
      <c r="CZ7" s="38">
        <v>23.13</v>
      </c>
      <c r="DA7" s="38">
        <v>27.01</v>
      </c>
      <c r="DB7" s="38">
        <v>25.94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gesui12</cp:lastModifiedBy>
  <cp:lastPrinted>2018-01-29T04:26:46Z</cp:lastPrinted>
  <dcterms:created xsi:type="dcterms:W3CDTF">2017-12-25T02:21:13Z</dcterms:created>
  <dcterms:modified xsi:type="dcterms:W3CDTF">2018-02-07T00:36:40Z</dcterms:modified>
  <cp:category/>
</cp:coreProperties>
</file>