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fileRecoveryPr repairLoad="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<sst xmlns="http://schemas.openxmlformats.org/spreadsheetml/2006/main" count="218" uniqueCount="108">
  <si>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</si>
  <si>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</si>
  <si>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</si>
  <si>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</si>
  <si>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</si>
  <si>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</si>
  <si>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</si>
  <si>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</si>
  <si>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</si>
  <si>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</si>
  <si>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</si>
  <si>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</si>
  <si>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</si>
  <si>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</si>
  <si>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</si>
  <si>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</si>
  <si>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</si>
  <si>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</si>
  <si>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</si>
  <si>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</si>
  <si>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</si>
  <si>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</si>
  <si>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</si>
  <si>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</si>
  <si>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</si>
  <si>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</si>
  <si>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</si>
  <si>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</si>
  <si>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</si>
  <si>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</si>
  <si>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</si>
  <si>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</si>
  <si>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</si>
  <si>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</si>
  <si>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</si>
  <si>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</si>
  <si>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</si>
  <si>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</si>
  <si>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</si>
  <si>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</si>
  <si>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</si>
  <si>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</si>
  <si>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</si>
  <si>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</si>
  <si>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</si>
  <si>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</si>
  <si>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</si>
  <si>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</si>
  <si>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</si>
  <si>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</si>
  <si>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</si>
  <si>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</si>
  <si>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</si>
  <si>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</si>
  <si>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</si>
  <si>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</si>
  <si>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</si>
  <si>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</si>
  <si>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</si>
  <si>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</si>
  <si>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</si>
  <si>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</si>
  <si>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</si>
  <si>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</si>
  <si>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</si>
  <si>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</si>
  <si>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</si>
  <si>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</si>
  <si>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</si>
  <si>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</si>
  <si>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</si>
  <si>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</si>
  <si>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</si>
  <si>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</si>
  <si>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</si>
  <si>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</si>
  <si>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</si>
  <si>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</si>
  <si>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</si>
  <si>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</si>
  <si>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</si>
  <si>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</si>
  <si>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</si>
  <si>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</si>
  <si>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</si>
  <si>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</si>
  <si>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</si>
  <si>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</si>
  <si>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</si>
  <si>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</si>
  <si>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</si>
  <si>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</si>
  <si>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</si>
  <si>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那智勝浦町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</si>
  <si>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</si>
  <si>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</si>
  <si>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</si>
  <si>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</si>
  <si>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</si>
  <si>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</si>
  <si>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</si>
  <si>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</si>
  <si>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</si>
  <si>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</si>
  <si>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</si>
  <si>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簡易水道事業については、平成２３年度は台風１２号災害の影響をうけたが、収益的収支比率においては、１００％を超えており類似団体と比較しても良い状態であった。しかしながら現在進めている簡易水道統合整備事業の影響により、平成２６年度は収益的収支比率が１００％以下になった。
　効率性については、施設利用率が類似団体と比較しても上回っているものの、有収率は悪化傾向にあるため、早期の対応が必要である。
</t>
    <phoneticPr fontId="4"/>
  </si>
  <si>
    <t xml:space="preserve">　施設の老朽化に関しては、簡易水道統合整備事業により上水道施設への統合を進めており、管路更新率も平成２５年度・２６年度においては類似団体の値よりも高くなっている。今後も有収率の向上に反映するように効率的な施設整備が重要となる。
</t>
    <phoneticPr fontId="4"/>
  </si>
  <si>
    <t xml:space="preserve">　簡易水道事業については、平成２５年度に宇久井簡易水道が上水道へ統合され、残りについても平成２９年度から上水道事業への統合が予定されている。今後の施設整備計画ならびに財政計画については、上水道事業も併せて検討し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</si>
</sst>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6"/>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0.52</c:v>
                </c:pt>
                <c:pt idx="1">
                  <c:v>0.43</c:v>
                </c:pt>
                <c:pt idx="2">
                  <c:v>0.52</c:v>
                </c:pt>
                <c:pt idx="3">
                  <c:v>1.01</c:v>
                </c:pt>
                <c:pt idx="4">
                  <c:v>1.1200000000000001</c:v>
                </c:pt>
              </c:numCache>
            </c:numRef>
          </c:val>
        </c:ser>
        <c:dLbls>
          <c:showLegendKey val="0"/>
          <c:showVal val="0"/>
          <c:showCatName val="0"/>
          <c:showSerName val="0"/>
          <c:showPercent val="0"/>
          <c:showBubbleSize val="0"/>
        </c:dLbls>
        <c:gapWidth val="150"/>
        <c:axId val="47651456"/>
        <c:axId val="476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c:v>
                </c:pt>
                <c:pt idx="4">
                  <c:v>0.69</c:v>
                </c:pt>
              </c:numCache>
            </c:numRef>
          </c:val>
          <c:smooth val="0"/>
        </c:ser>
        <c:dLbls>
          <c:showLegendKey val="0"/>
          <c:showVal val="0"/>
          <c:showCatName val="0"/>
          <c:showSerName val="0"/>
          <c:showPercent val="0"/>
          <c:showBubbleSize val="0"/>
        </c:dLbls>
        <c:marker val="1"/>
        <c:smooth val="0"/>
        <c:axId val="47651456"/>
        <c:axId val="47665920"/>
      </c:lineChart>
      <c:dateAx>
        <c:axId val="47651456"/>
        <c:scaling>
          <c:orientation val="minMax"/>
        </c:scaling>
        <c:delete val="1"/>
        <c:axPos val="b"/>
        <c:numFmt formatCode="ge" sourceLinked="1"/>
        <c:majorTickMark val="none"/>
        <c:minorTickMark val="none"/>
        <c:tickLblPos val="none"/>
        <c:crossAx val="47665920"/>
        <c:crosses val="autoZero"/>
        <c:auto val="1"/>
        <c:lblOffset val="100"/>
        <c:baseTimeUnit val="years"/>
      </c:dateAx>
      <c:valAx>
        <c:axId val="476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65.819999999999993</c:v>
                </c:pt>
                <c:pt idx="1">
                  <c:v>62.8</c:v>
                </c:pt>
                <c:pt idx="2">
                  <c:v>67.760000000000005</c:v>
                </c:pt>
                <c:pt idx="3">
                  <c:v>70.3</c:v>
                </c:pt>
                <c:pt idx="4">
                  <c:v>67.11</c:v>
                </c:pt>
              </c:numCache>
            </c:numRef>
          </c:val>
        </c:ser>
        <c:dLbls>
          <c:showLegendKey val="0"/>
          <c:showVal val="0"/>
          <c:showCatName val="0"/>
          <c:showSerName val="0"/>
          <c:showPercent val="0"/>
          <c:showBubbleSize val="0"/>
        </c:dLbls>
        <c:gapWidth val="150"/>
        <c:axId val="47923200"/>
        <c:axId val="4792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57.55</c:v>
                </c:pt>
                <c:pt idx="4">
                  <c:v>57.43</c:v>
                </c:pt>
              </c:numCache>
            </c:numRef>
          </c:val>
          <c:smooth val="0"/>
        </c:ser>
        <c:dLbls>
          <c:showLegendKey val="0"/>
          <c:showVal val="0"/>
          <c:showCatName val="0"/>
          <c:showSerName val="0"/>
          <c:showPercent val="0"/>
          <c:showBubbleSize val="0"/>
        </c:dLbls>
        <c:marker val="1"/>
        <c:smooth val="0"/>
        <c:axId val="47923200"/>
        <c:axId val="47924736"/>
      </c:lineChart>
      <c:dateAx>
        <c:axId val="47923200"/>
        <c:scaling>
          <c:orientation val="minMax"/>
        </c:scaling>
        <c:delete val="1"/>
        <c:axPos val="b"/>
        <c:numFmt formatCode="ge" sourceLinked="1"/>
        <c:majorTickMark val="none"/>
        <c:minorTickMark val="none"/>
        <c:tickLblPos val="none"/>
        <c:crossAx val="47924736"/>
        <c:crosses val="autoZero"/>
        <c:auto val="1"/>
        <c:lblOffset val="100"/>
        <c:baseTimeUnit val="years"/>
      </c:dateAx>
      <c:valAx>
        <c:axId val="479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82.62</c:v>
                </c:pt>
                <c:pt idx="1">
                  <c:v>82.61</c:v>
                </c:pt>
                <c:pt idx="2">
                  <c:v>77.63</c:v>
                </c:pt>
                <c:pt idx="3">
                  <c:v>69.75</c:v>
                </c:pt>
                <c:pt idx="4">
                  <c:v>69.02</c:v>
                </c:pt>
              </c:numCache>
            </c:numRef>
          </c:val>
        </c:ser>
        <c:dLbls>
          <c:showLegendKey val="0"/>
          <c:showVal val="0"/>
          <c:showCatName val="0"/>
          <c:showSerName val="0"/>
          <c:showPercent val="0"/>
          <c:showBubbleSize val="0"/>
        </c:dLbls>
        <c:gapWidth val="150"/>
        <c:axId val="47942272"/>
        <c:axId val="479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74.14</c:v>
                </c:pt>
                <c:pt idx="4">
                  <c:v>73.83</c:v>
                </c:pt>
              </c:numCache>
            </c:numRef>
          </c:val>
          <c:smooth val="0"/>
        </c:ser>
        <c:dLbls>
          <c:showLegendKey val="0"/>
          <c:showVal val="0"/>
          <c:showCatName val="0"/>
          <c:showSerName val="0"/>
          <c:showPercent val="0"/>
          <c:showBubbleSize val="0"/>
        </c:dLbls>
        <c:marker val="1"/>
        <c:smooth val="0"/>
        <c:axId val="47942272"/>
        <c:axId val="47948544"/>
      </c:lineChart>
      <c:dateAx>
        <c:axId val="47942272"/>
        <c:scaling>
          <c:orientation val="minMax"/>
        </c:scaling>
        <c:delete val="1"/>
        <c:axPos val="b"/>
        <c:numFmt formatCode="ge" sourceLinked="1"/>
        <c:majorTickMark val="none"/>
        <c:minorTickMark val="none"/>
        <c:tickLblPos val="none"/>
        <c:crossAx val="47948544"/>
        <c:crosses val="autoZero"/>
        <c:auto val="1"/>
        <c:lblOffset val="100"/>
        <c:baseTimeUnit val="years"/>
      </c:dateAx>
      <c:valAx>
        <c:axId val="479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104.82</c:v>
                </c:pt>
                <c:pt idx="1">
                  <c:v>88.71</c:v>
                </c:pt>
                <c:pt idx="2">
                  <c:v>101.41</c:v>
                </c:pt>
                <c:pt idx="3">
                  <c:v>106.12</c:v>
                </c:pt>
                <c:pt idx="4">
                  <c:v>89.88</c:v>
                </c:pt>
              </c:numCache>
            </c:numRef>
          </c:val>
        </c:ser>
        <c:dLbls>
          <c:showLegendKey val="0"/>
          <c:showVal val="0"/>
          <c:showCatName val="0"/>
          <c:showSerName val="0"/>
          <c:showPercent val="0"/>
          <c:showBubbleSize val="0"/>
        </c:dLbls>
        <c:gapWidth val="150"/>
        <c:axId val="47696128"/>
        <c:axId val="477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76.09</c:v>
                </c:pt>
                <c:pt idx="4">
                  <c:v>75.87</c:v>
                </c:pt>
              </c:numCache>
            </c:numRef>
          </c:val>
          <c:smooth val="0"/>
        </c:ser>
        <c:dLbls>
          <c:showLegendKey val="0"/>
          <c:showVal val="0"/>
          <c:showCatName val="0"/>
          <c:showSerName val="0"/>
          <c:showPercent val="0"/>
          <c:showBubbleSize val="0"/>
        </c:dLbls>
        <c:marker val="1"/>
        <c:smooth val="0"/>
        <c:axId val="47696128"/>
        <c:axId val="47706496"/>
      </c:lineChart>
      <c:dateAx>
        <c:axId val="47696128"/>
        <c:scaling>
          <c:orientation val="minMax"/>
        </c:scaling>
        <c:delete val="1"/>
        <c:axPos val="b"/>
        <c:numFmt formatCode="ge" sourceLinked="1"/>
        <c:majorTickMark val="none"/>
        <c:minorTickMark val="none"/>
        <c:tickLblPos val="none"/>
        <c:crossAx val="47706496"/>
        <c:crosses val="autoZero"/>
        <c:auto val="1"/>
        <c:lblOffset val="100"/>
        <c:baseTimeUnit val="years"/>
      </c:dateAx>
      <c:valAx>
        <c:axId val="477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020480"/>
        <c:axId val="4719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20480"/>
        <c:axId val="47194112"/>
      </c:lineChart>
      <c:dateAx>
        <c:axId val="110020480"/>
        <c:scaling>
          <c:orientation val="minMax"/>
        </c:scaling>
        <c:delete val="1"/>
        <c:axPos val="b"/>
        <c:numFmt formatCode="ge" sourceLinked="1"/>
        <c:majorTickMark val="none"/>
        <c:minorTickMark val="none"/>
        <c:tickLblPos val="none"/>
        <c:crossAx val="47194112"/>
        <c:crosses val="autoZero"/>
        <c:auto val="1"/>
        <c:lblOffset val="100"/>
        <c:baseTimeUnit val="years"/>
      </c:dateAx>
      <c:valAx>
        <c:axId val="471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207936"/>
        <c:axId val="472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207936"/>
        <c:axId val="47209856"/>
      </c:lineChart>
      <c:dateAx>
        <c:axId val="47207936"/>
        <c:scaling>
          <c:orientation val="minMax"/>
        </c:scaling>
        <c:delete val="1"/>
        <c:axPos val="b"/>
        <c:numFmt formatCode="ge" sourceLinked="1"/>
        <c:majorTickMark val="none"/>
        <c:minorTickMark val="none"/>
        <c:tickLblPos val="none"/>
        <c:crossAx val="47209856"/>
        <c:crosses val="autoZero"/>
        <c:auto val="1"/>
        <c:lblOffset val="100"/>
        <c:baseTimeUnit val="years"/>
      </c:dateAx>
      <c:valAx>
        <c:axId val="472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717376"/>
        <c:axId val="477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717376"/>
        <c:axId val="47723648"/>
      </c:lineChart>
      <c:dateAx>
        <c:axId val="47717376"/>
        <c:scaling>
          <c:orientation val="minMax"/>
        </c:scaling>
        <c:delete val="1"/>
        <c:axPos val="b"/>
        <c:numFmt formatCode="ge" sourceLinked="1"/>
        <c:majorTickMark val="none"/>
        <c:minorTickMark val="none"/>
        <c:tickLblPos val="none"/>
        <c:crossAx val="47723648"/>
        <c:crosses val="autoZero"/>
        <c:auto val="1"/>
        <c:lblOffset val="100"/>
        <c:baseTimeUnit val="years"/>
      </c:dateAx>
      <c:valAx>
        <c:axId val="477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766144"/>
        <c:axId val="477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766144"/>
        <c:axId val="47772416"/>
      </c:lineChart>
      <c:dateAx>
        <c:axId val="47766144"/>
        <c:scaling>
          <c:orientation val="minMax"/>
        </c:scaling>
        <c:delete val="1"/>
        <c:axPos val="b"/>
        <c:numFmt formatCode="ge" sourceLinked="1"/>
        <c:majorTickMark val="none"/>
        <c:minorTickMark val="none"/>
        <c:tickLblPos val="none"/>
        <c:crossAx val="47772416"/>
        <c:crosses val="autoZero"/>
        <c:auto val="1"/>
        <c:lblOffset val="100"/>
        <c:baseTimeUnit val="years"/>
      </c:dateAx>
      <c:valAx>
        <c:axId val="477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757.17</c:v>
                </c:pt>
                <c:pt idx="1">
                  <c:v>880.13</c:v>
                </c:pt>
                <c:pt idx="2">
                  <c:v>901.78</c:v>
                </c:pt>
                <c:pt idx="3">
                  <c:v>584.11</c:v>
                </c:pt>
                <c:pt idx="4">
                  <c:v>846.44</c:v>
                </c:pt>
              </c:numCache>
            </c:numRef>
          </c:val>
        </c:ser>
        <c:dLbls>
          <c:showLegendKey val="0"/>
          <c:showVal val="0"/>
          <c:showCatName val="0"/>
          <c:showSerName val="0"/>
          <c:showPercent val="0"/>
          <c:showBubbleSize val="0"/>
        </c:dLbls>
        <c:gapWidth val="150"/>
        <c:axId val="47790336"/>
        <c:axId val="478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1113.76</c:v>
                </c:pt>
                <c:pt idx="4">
                  <c:v>1125.69</c:v>
                </c:pt>
              </c:numCache>
            </c:numRef>
          </c:val>
          <c:smooth val="0"/>
        </c:ser>
        <c:dLbls>
          <c:showLegendKey val="0"/>
          <c:showVal val="0"/>
          <c:showCatName val="0"/>
          <c:showSerName val="0"/>
          <c:showPercent val="0"/>
          <c:showBubbleSize val="0"/>
        </c:dLbls>
        <c:marker val="1"/>
        <c:smooth val="0"/>
        <c:axId val="47790336"/>
        <c:axId val="47808896"/>
      </c:lineChart>
      <c:dateAx>
        <c:axId val="47790336"/>
        <c:scaling>
          <c:orientation val="minMax"/>
        </c:scaling>
        <c:delete val="1"/>
        <c:axPos val="b"/>
        <c:numFmt formatCode="ge" sourceLinked="1"/>
        <c:majorTickMark val="none"/>
        <c:minorTickMark val="none"/>
        <c:tickLblPos val="none"/>
        <c:crossAx val="47808896"/>
        <c:crosses val="autoZero"/>
        <c:auto val="1"/>
        <c:lblOffset val="100"/>
        <c:baseTimeUnit val="years"/>
      </c:dateAx>
      <c:valAx>
        <c:axId val="478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99.19</c:v>
                </c:pt>
                <c:pt idx="1">
                  <c:v>83.09</c:v>
                </c:pt>
                <c:pt idx="2">
                  <c:v>97.59</c:v>
                </c:pt>
                <c:pt idx="3">
                  <c:v>104.03</c:v>
                </c:pt>
                <c:pt idx="4">
                  <c:v>86.14</c:v>
                </c:pt>
              </c:numCache>
            </c:numRef>
          </c:val>
        </c:ser>
        <c:dLbls>
          <c:showLegendKey val="0"/>
          <c:showVal val="0"/>
          <c:showCatName val="0"/>
          <c:showSerName val="0"/>
          <c:showPercent val="0"/>
          <c:showBubbleSize val="0"/>
        </c:dLbls>
        <c:gapWidth val="150"/>
        <c:axId val="48174976"/>
        <c:axId val="4817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34.25</c:v>
                </c:pt>
                <c:pt idx="4">
                  <c:v>46.48</c:v>
                </c:pt>
              </c:numCache>
            </c:numRef>
          </c:val>
          <c:smooth val="0"/>
        </c:ser>
        <c:dLbls>
          <c:showLegendKey val="0"/>
          <c:showVal val="0"/>
          <c:showCatName val="0"/>
          <c:showSerName val="0"/>
          <c:showPercent val="0"/>
          <c:showBubbleSize val="0"/>
        </c:dLbls>
        <c:marker val="1"/>
        <c:smooth val="0"/>
        <c:axId val="48174976"/>
        <c:axId val="48177152"/>
      </c:lineChart>
      <c:dateAx>
        <c:axId val="48174976"/>
        <c:scaling>
          <c:orientation val="minMax"/>
        </c:scaling>
        <c:delete val="1"/>
        <c:axPos val="b"/>
        <c:numFmt formatCode="ge" sourceLinked="1"/>
        <c:majorTickMark val="none"/>
        <c:minorTickMark val="none"/>
        <c:tickLblPos val="none"/>
        <c:crossAx val="48177152"/>
        <c:crosses val="autoZero"/>
        <c:auto val="1"/>
        <c:lblOffset val="100"/>
        <c:baseTimeUnit val="years"/>
      </c:dateAx>
      <c:valAx>
        <c:axId val="481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170.09</c:v>
                </c:pt>
                <c:pt idx="1">
                  <c:v>196.03</c:v>
                </c:pt>
                <c:pt idx="2">
                  <c:v>165.83</c:v>
                </c:pt>
                <c:pt idx="3">
                  <c:v>159.19999999999999</c:v>
                </c:pt>
                <c:pt idx="4">
                  <c:v>199.49</c:v>
                </c:pt>
              </c:numCache>
            </c:numRef>
          </c:val>
        </c:ser>
        <c:dLbls>
          <c:showLegendKey val="0"/>
          <c:showVal val="0"/>
          <c:showCatName val="0"/>
          <c:showSerName val="0"/>
          <c:showPercent val="0"/>
          <c:showBubbleSize val="0"/>
        </c:dLbls>
        <c:gapWidth val="150"/>
        <c:axId val="48192896"/>
        <c:axId val="482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501.18</c:v>
                </c:pt>
                <c:pt idx="4">
                  <c:v>376.61</c:v>
                </c:pt>
              </c:numCache>
            </c:numRef>
          </c:val>
          <c:smooth val="0"/>
        </c:ser>
        <c:dLbls>
          <c:showLegendKey val="0"/>
          <c:showVal val="0"/>
          <c:showCatName val="0"/>
          <c:showSerName val="0"/>
          <c:showPercent val="0"/>
          <c:showBubbleSize val="0"/>
        </c:dLbls>
        <c:marker val="1"/>
        <c:smooth val="0"/>
        <c:axId val="48192896"/>
        <c:axId val="48203264"/>
      </c:lineChart>
      <c:dateAx>
        <c:axId val="48192896"/>
        <c:scaling>
          <c:orientation val="minMax"/>
        </c:scaling>
        <c:delete val="1"/>
        <c:axPos val="b"/>
        <c:numFmt formatCode="ge" sourceLinked="1"/>
        <c:majorTickMark val="none"/>
        <c:minorTickMark val="none"/>
        <c:tickLblPos val="none"/>
        <c:crossAx val="48203264"/>
        <c:crosses val="autoZero"/>
        <c:auto val="1"/>
        <c:lblOffset val="100"/>
        <c:baseTimeUnit val="years"/>
      </c:dateAx>
      <c:valAx>
        <c:axId val="482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和歌山県　那智勝浦町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16573</v>
      </c>
      <c r="AJ8" s="74"/>
      <c r="AK8" s="74"/>
      <c r="AL8" s="74"/>
      <c r="AM8" s="74"/>
      <c r="AN8" s="74"/>
      <c r="AO8" s="74"/>
      <c r="AP8" s="75"/>
      <c r="AQ8" s="56">
        <f>データ!R6</f>
        <v>183.31</v>
      </c>
      <c r="AR8" s="56"/>
      <c r="AS8" s="56"/>
      <c r="AT8" s="56"/>
      <c r="AU8" s="56"/>
      <c r="AV8" s="56"/>
      <c r="AW8" s="56"/>
      <c r="AX8" s="56"/>
      <c r="AY8" s="56">
        <f>データ!S6</f>
        <v>90.41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22.17</v>
      </c>
      <c r="S10" s="56"/>
      <c r="T10" s="56"/>
      <c r="U10" s="56"/>
      <c r="V10" s="56"/>
      <c r="W10" s="56"/>
      <c r="X10" s="56"/>
      <c r="Y10" s="56"/>
      <c r="Z10" s="64">
        <f>データ!P6</f>
        <v>2840</v>
      </c>
      <c r="AA10" s="64"/>
      <c r="AB10" s="64"/>
      <c r="AC10" s="64"/>
      <c r="AD10" s="64"/>
      <c r="AE10" s="64"/>
      <c r="AF10" s="64"/>
      <c r="AG10" s="64"/>
      <c r="AH10" s="2"/>
      <c r="AI10" s="64">
        <f>データ!T6</f>
        <v>3647</v>
      </c>
      <c r="AJ10" s="64"/>
      <c r="AK10" s="64"/>
      <c r="AL10" s="64"/>
      <c r="AM10" s="64"/>
      <c r="AN10" s="64"/>
      <c r="AO10" s="64"/>
      <c r="AP10" s="64"/>
      <c r="AQ10" s="56">
        <f>データ!U6</f>
        <v>33.6</v>
      </c>
      <c r="AR10" s="56"/>
      <c r="AS10" s="56"/>
      <c r="AT10" s="56"/>
      <c r="AU10" s="56"/>
      <c r="AV10" s="56"/>
      <c r="AW10" s="56"/>
      <c r="AX10" s="56"/>
      <c r="AY10" s="56">
        <f>データ!V6</f>
        <v>108.54</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304212</v>
      </c>
      <c r="D6" s="31">
        <f t="shared" si="3"/>
        <v>47</v>
      </c>
      <c r="E6" s="31">
        <f t="shared" si="3"/>
        <v>1</v>
      </c>
      <c r="F6" s="31">
        <f t="shared" si="3"/>
        <v>0</v>
      </c>
      <c r="G6" s="31">
        <f t="shared" si="3"/>
        <v>0</v>
      </c>
      <c r="H6" s="31" t="str">
        <f t="shared" si="3"/>
        <v>和歌山県　那智勝浦町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22.17</v>
      </c>
      <c r="P6" s="32">
        <f t="shared" si="3"/>
        <v>2840</v>
      </c>
      <c r="Q6" s="32">
        <f t="shared" si="3"/>
        <v>16573</v>
      </c>
      <c r="R6" s="32">
        <f t="shared" si="3"/>
        <v>183.31</v>
      </c>
      <c r="S6" s="32">
        <f t="shared" si="3"/>
        <v>90.41</v>
      </c>
      <c r="T6" s="32">
        <f t="shared" si="3"/>
        <v>3647</v>
      </c>
      <c r="U6" s="32">
        <f t="shared" si="3"/>
        <v>33.6</v>
      </c>
      <c r="V6" s="32">
        <f t="shared" si="3"/>
        <v>108.54</v>
      </c>
      <c r="W6" s="33">
        <f>IF(W7="",NA(),W7)</f>
        <v>104.82</v>
      </c>
      <c r="X6" s="33">
        <f t="shared" ref="X6:AF6" si="4">IF(X7="",NA(),X7)</f>
        <v>88.71</v>
      </c>
      <c r="Y6" s="33">
        <f t="shared" si="4"/>
        <v>101.41</v>
      </c>
      <c r="Z6" s="33">
        <f t="shared" si="4"/>
        <v>106.12</v>
      </c>
      <c r="AA6" s="33">
        <f t="shared" si="4"/>
        <v>89.88</v>
      </c>
      <c r="AB6" s="33">
        <f t="shared" si="4"/>
        <v>77.22</v>
      </c>
      <c r="AC6" s="33">
        <f t="shared" si="4"/>
        <v>75.239999999999995</v>
      </c>
      <c r="AD6" s="33">
        <f t="shared" si="4"/>
        <v>73.63</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757.17</v>
      </c>
      <c r="BE6" s="33">
        <f t="shared" ref="BE6:BM6" si="7">IF(BE7="",NA(),BE7)</f>
        <v>880.13</v>
      </c>
      <c r="BF6" s="33">
        <f t="shared" si="7"/>
        <v>901.78</v>
      </c>
      <c r="BG6" s="33">
        <f t="shared" si="7"/>
        <v>584.11</v>
      </c>
      <c r="BH6" s="33">
        <f t="shared" si="7"/>
        <v>846.44</v>
      </c>
      <c r="BI6" s="33">
        <f t="shared" si="7"/>
        <v>1187.81</v>
      </c>
      <c r="BJ6" s="33">
        <f t="shared" si="7"/>
        <v>1168.8</v>
      </c>
      <c r="BK6" s="33">
        <f t="shared" si="7"/>
        <v>1158.82</v>
      </c>
      <c r="BL6" s="33">
        <f t="shared" si="7"/>
        <v>1113.76</v>
      </c>
      <c r="BM6" s="33">
        <f t="shared" si="7"/>
        <v>1125.69</v>
      </c>
      <c r="BN6" s="32" t="str">
        <f>IF(BN7="","",IF(BN7="-","【-】","【"&amp;SUBSTITUTE(TEXT(BN7,"#,##0.00"),"-","△")&amp;"】"))</f>
        <v>【1,239.32】</v>
      </c>
      <c r="BO6" s="33">
        <f>IF(BO7="",NA(),BO7)</f>
        <v>99.19</v>
      </c>
      <c r="BP6" s="33">
        <f t="shared" ref="BP6:BX6" si="8">IF(BP7="",NA(),BP7)</f>
        <v>83.09</v>
      </c>
      <c r="BQ6" s="33">
        <f t="shared" si="8"/>
        <v>97.59</v>
      </c>
      <c r="BR6" s="33">
        <f t="shared" si="8"/>
        <v>104.03</v>
      </c>
      <c r="BS6" s="33">
        <f t="shared" si="8"/>
        <v>86.14</v>
      </c>
      <c r="BT6" s="33">
        <f t="shared" si="8"/>
        <v>57.96</v>
      </c>
      <c r="BU6" s="33">
        <f t="shared" si="8"/>
        <v>56.44</v>
      </c>
      <c r="BV6" s="33">
        <f t="shared" si="8"/>
        <v>55.6</v>
      </c>
      <c r="BW6" s="33">
        <f t="shared" si="8"/>
        <v>34.25</v>
      </c>
      <c r="BX6" s="33">
        <f t="shared" si="8"/>
        <v>46.48</v>
      </c>
      <c r="BY6" s="32" t="str">
        <f>IF(BY7="","",IF(BY7="-","【-】","【"&amp;SUBSTITUTE(TEXT(BY7,"#,##0.00"),"-","△")&amp;"】"))</f>
        <v>【36.33】</v>
      </c>
      <c r="BZ6" s="33">
        <f>IF(BZ7="",NA(),BZ7)</f>
        <v>170.09</v>
      </c>
      <c r="CA6" s="33">
        <f t="shared" ref="CA6:CI6" si="9">IF(CA7="",NA(),CA7)</f>
        <v>196.03</v>
      </c>
      <c r="CB6" s="33">
        <f t="shared" si="9"/>
        <v>165.83</v>
      </c>
      <c r="CC6" s="33">
        <f t="shared" si="9"/>
        <v>159.19999999999999</v>
      </c>
      <c r="CD6" s="33">
        <f t="shared" si="9"/>
        <v>199.49</v>
      </c>
      <c r="CE6" s="33">
        <f t="shared" si="9"/>
        <v>263.20999999999998</v>
      </c>
      <c r="CF6" s="33">
        <f t="shared" si="9"/>
        <v>270.7</v>
      </c>
      <c r="CG6" s="33">
        <f t="shared" si="9"/>
        <v>275.86</v>
      </c>
      <c r="CH6" s="33">
        <f t="shared" si="9"/>
        <v>501.18</v>
      </c>
      <c r="CI6" s="33">
        <f t="shared" si="9"/>
        <v>376.61</v>
      </c>
      <c r="CJ6" s="32" t="str">
        <f>IF(CJ7="","",IF(CJ7="-","【-】","【"&amp;SUBSTITUTE(TEXT(CJ7,"#,##0.00"),"-","△")&amp;"】"))</f>
        <v>【476.46】</v>
      </c>
      <c r="CK6" s="33">
        <f>IF(CK7="",NA(),CK7)</f>
        <v>65.819999999999993</v>
      </c>
      <c r="CL6" s="33">
        <f t="shared" ref="CL6:CT6" si="10">IF(CL7="",NA(),CL7)</f>
        <v>62.8</v>
      </c>
      <c r="CM6" s="33">
        <f t="shared" si="10"/>
        <v>67.760000000000005</v>
      </c>
      <c r="CN6" s="33">
        <f t="shared" si="10"/>
        <v>70.3</v>
      </c>
      <c r="CO6" s="33">
        <f t="shared" si="10"/>
        <v>67.11</v>
      </c>
      <c r="CP6" s="33">
        <f t="shared" si="10"/>
        <v>60.92</v>
      </c>
      <c r="CQ6" s="33">
        <f t="shared" si="10"/>
        <v>59.84</v>
      </c>
      <c r="CR6" s="33">
        <f t="shared" si="10"/>
        <v>60.66</v>
      </c>
      <c r="CS6" s="33">
        <f t="shared" si="10"/>
        <v>57.55</v>
      </c>
      <c r="CT6" s="33">
        <f t="shared" si="10"/>
        <v>57.43</v>
      </c>
      <c r="CU6" s="32" t="str">
        <f>IF(CU7="","",IF(CU7="-","【-】","【"&amp;SUBSTITUTE(TEXT(CU7,"#,##0.00"),"-","△")&amp;"】"))</f>
        <v>【58.19】</v>
      </c>
      <c r="CV6" s="33">
        <f>IF(CV7="",NA(),CV7)</f>
        <v>82.62</v>
      </c>
      <c r="CW6" s="33">
        <f t="shared" ref="CW6:DE6" si="11">IF(CW7="",NA(),CW7)</f>
        <v>82.61</v>
      </c>
      <c r="CX6" s="33">
        <f t="shared" si="11"/>
        <v>77.63</v>
      </c>
      <c r="CY6" s="33">
        <f t="shared" si="11"/>
        <v>69.75</v>
      </c>
      <c r="CZ6" s="33">
        <f t="shared" si="11"/>
        <v>69.02</v>
      </c>
      <c r="DA6" s="33">
        <f t="shared" si="11"/>
        <v>78.58</v>
      </c>
      <c r="DB6" s="33">
        <f t="shared" si="11"/>
        <v>77.989999999999995</v>
      </c>
      <c r="DC6" s="33">
        <f t="shared" si="11"/>
        <v>77.319999999999993</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0.52</v>
      </c>
      <c r="ED6" s="33">
        <f t="shared" ref="ED6:EL6" si="14">IF(ED7="",NA(),ED7)</f>
        <v>0.43</v>
      </c>
      <c r="EE6" s="33">
        <f t="shared" si="14"/>
        <v>0.52</v>
      </c>
      <c r="EF6" s="33">
        <f t="shared" si="14"/>
        <v>1.01</v>
      </c>
      <c r="EG6" s="33">
        <f t="shared" si="14"/>
        <v>1.1200000000000001</v>
      </c>
      <c r="EH6" s="33">
        <f t="shared" si="14"/>
        <v>0.61</v>
      </c>
      <c r="EI6" s="33">
        <f t="shared" si="14"/>
        <v>1.08</v>
      </c>
      <c r="EJ6" s="33">
        <f t="shared" si="14"/>
        <v>0.69</v>
      </c>
      <c r="EK6" s="33">
        <f t="shared" si="14"/>
        <v>0.8</v>
      </c>
      <c r="EL6" s="33">
        <f t="shared" si="14"/>
        <v>0.69</v>
      </c>
      <c r="EM6" s="32" t="str">
        <f>IF(EM7="","",IF(EM7="-","【-】","【"&amp;SUBSTITUTE(TEXT(EM7,"#,##0.00"),"-","△")&amp;"】"))</f>
        <v>【0.74】</v>
      </c>
    </row>
    <row r="7" spans="1:143" s="34" customFormat="1">
      <c r="A7" s="26"/>
      <c r="B7" s="35">
        <v>2014</v>
      </c>
      <c r="C7" s="35">
        <v>304212</v>
      </c>
      <c r="D7" s="35">
        <v>47</v>
      </c>
      <c r="E7" s="35">
        <v>1</v>
      </c>
      <c r="F7" s="35">
        <v>0</v>
      </c>
      <c r="G7" s="35">
        <v>0</v>
      </c>
      <c r="H7" s="35" t="s">
        <v>93</v>
      </c>
      <c r="I7" s="35" t="s">
        <v>94</v>
      </c>
      <c r="J7" s="35" t="s">
        <v>95</v>
      </c>
      <c r="K7" s="35" t="s">
        <v>96</v>
      </c>
      <c r="L7" s="35" t="s">
        <v>97</v>
      </c>
      <c r="M7" s="36" t="s">
        <v>98</v>
      </c>
      <c r="N7" s="36" t="s">
        <v>99</v>
      </c>
      <c r="O7" s="36">
        <v>22.17</v>
      </c>
      <c r="P7" s="36">
        <v>2840</v>
      </c>
      <c r="Q7" s="36">
        <v>16573</v>
      </c>
      <c r="R7" s="36">
        <v>183.31</v>
      </c>
      <c r="S7" s="36">
        <v>90.41</v>
      </c>
      <c r="T7" s="36">
        <v>3647</v>
      </c>
      <c r="U7" s="36">
        <v>33.6</v>
      </c>
      <c r="V7" s="36">
        <v>108.54</v>
      </c>
      <c r="W7" s="36">
        <v>104.82</v>
      </c>
      <c r="X7" s="36">
        <v>88.71</v>
      </c>
      <c r="Y7" s="36">
        <v>101.41</v>
      </c>
      <c r="Z7" s="36">
        <v>106.12</v>
      </c>
      <c r="AA7" s="36">
        <v>89.88</v>
      </c>
      <c r="AB7" s="36">
        <v>77.22</v>
      </c>
      <c r="AC7" s="36">
        <v>75.239999999999995</v>
      </c>
      <c r="AD7" s="36">
        <v>73.63</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757.17</v>
      </c>
      <c r="BE7" s="36">
        <v>880.13</v>
      </c>
      <c r="BF7" s="36">
        <v>901.78</v>
      </c>
      <c r="BG7" s="36">
        <v>584.11</v>
      </c>
      <c r="BH7" s="36">
        <v>846.44</v>
      </c>
      <c r="BI7" s="36">
        <v>1187.81</v>
      </c>
      <c r="BJ7" s="36">
        <v>1168.8</v>
      </c>
      <c r="BK7" s="36">
        <v>1158.82</v>
      </c>
      <c r="BL7" s="36">
        <v>1113.76</v>
      </c>
      <c r="BM7" s="36">
        <v>1125.69</v>
      </c>
      <c r="BN7" s="36">
        <v>1239.32</v>
      </c>
      <c r="BO7" s="36">
        <v>99.19</v>
      </c>
      <c r="BP7" s="36">
        <v>83.09</v>
      </c>
      <c r="BQ7" s="36">
        <v>97.59</v>
      </c>
      <c r="BR7" s="36">
        <v>104.03</v>
      </c>
      <c r="BS7" s="36">
        <v>86.14</v>
      </c>
      <c r="BT7" s="36">
        <v>57.96</v>
      </c>
      <c r="BU7" s="36">
        <v>56.44</v>
      </c>
      <c r="BV7" s="36">
        <v>55.6</v>
      </c>
      <c r="BW7" s="36">
        <v>34.25</v>
      </c>
      <c r="BX7" s="36">
        <v>46.48</v>
      </c>
      <c r="BY7" s="36">
        <v>36.33</v>
      </c>
      <c r="BZ7" s="36">
        <v>170.09</v>
      </c>
      <c r="CA7" s="36">
        <v>196.03</v>
      </c>
      <c r="CB7" s="36">
        <v>165.83</v>
      </c>
      <c r="CC7" s="36">
        <v>159.19999999999999</v>
      </c>
      <c r="CD7" s="36">
        <v>199.49</v>
      </c>
      <c r="CE7" s="36">
        <v>263.20999999999998</v>
      </c>
      <c r="CF7" s="36">
        <v>270.7</v>
      </c>
      <c r="CG7" s="36">
        <v>275.86</v>
      </c>
      <c r="CH7" s="36">
        <v>501.18</v>
      </c>
      <c r="CI7" s="36">
        <v>376.61</v>
      </c>
      <c r="CJ7" s="36">
        <v>476.46</v>
      </c>
      <c r="CK7" s="36">
        <v>65.819999999999993</v>
      </c>
      <c r="CL7" s="36">
        <v>62.8</v>
      </c>
      <c r="CM7" s="36">
        <v>67.760000000000005</v>
      </c>
      <c r="CN7" s="36">
        <v>70.3</v>
      </c>
      <c r="CO7" s="36">
        <v>67.11</v>
      </c>
      <c r="CP7" s="36">
        <v>60.92</v>
      </c>
      <c r="CQ7" s="36">
        <v>59.84</v>
      </c>
      <c r="CR7" s="36">
        <v>60.66</v>
      </c>
      <c r="CS7" s="36">
        <v>57.55</v>
      </c>
      <c r="CT7" s="36">
        <v>57.43</v>
      </c>
      <c r="CU7" s="36">
        <v>58.19</v>
      </c>
      <c r="CV7" s="36">
        <v>82.62</v>
      </c>
      <c r="CW7" s="36">
        <v>82.61</v>
      </c>
      <c r="CX7" s="36">
        <v>77.63</v>
      </c>
      <c r="CY7" s="36">
        <v>69.75</v>
      </c>
      <c r="CZ7" s="36">
        <v>69.02</v>
      </c>
      <c r="DA7" s="36">
        <v>78.58</v>
      </c>
      <c r="DB7" s="36">
        <v>77.989999999999995</v>
      </c>
      <c r="DC7" s="36">
        <v>77.319999999999993</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0.52</v>
      </c>
      <c r="ED7" s="36">
        <v>0.43</v>
      </c>
      <c r="EE7" s="36">
        <v>0.52</v>
      </c>
      <c r="EF7" s="36">
        <v>1.01</v>
      </c>
      <c r="EG7" s="36">
        <v>1.1200000000000001</v>
      </c>
      <c r="EH7" s="36">
        <v>0.61</v>
      </c>
      <c r="EI7" s="36">
        <v>1.08</v>
      </c>
      <c r="EJ7" s="36">
        <v>0.69</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H27005</cp:lastModifiedBy>
  <cp:lastPrinted>2016-02-05T05:41:31Z</cp:lastPrinted>
  <dcterms:created xsi:type="dcterms:W3CDTF">2016-01-18T05:04:39Z</dcterms:created>
  <dcterms:modified xsi:type="dcterms:W3CDTF">2016-02-19T00:53:46Z</dcterms:modified>
</cp:coreProperties>
</file>