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AQ8" i="4" s="1"/>
  <c r="Q6" i="5"/>
  <c r="AI8" i="4" s="1"/>
  <c r="P6" i="5"/>
  <c r="Z10" i="4" s="1"/>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R10" i="4"/>
  <c r="J10" i="4"/>
  <c r="B10"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<sst xmlns="http://schemas.openxmlformats.org/spreadsheetml/2006/main" count="217" uniqueCount="107">
  <si>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</si>
  <si>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</si>
  <si>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</si>
  <si>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</si>
  <si>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</si>
  <si>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</si>
  <si>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</si>
  <si>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</si>
  <si>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</si>
  <si>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</si>
  <si>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</si>
  <si>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</si>
  <si>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</si>
  <si>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</si>
  <si>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</si>
  <si>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</si>
  <si>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</si>
  <si>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</si>
  <si>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</si>
  <si>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</si>
  <si>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</si>
  <si>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</si>
  <si>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</si>
  <si>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</si>
  <si>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</si>
  <si>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</si>
  <si>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</si>
  <si>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</si>
  <si>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</si>
  <si>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</si>
  <si>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</si>
  <si>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</si>
  <si>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</si>
  <si>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</si>
  <si>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</si>
  <si>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</si>
  <si>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</si>
  <si>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</si>
  <si>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</si>
  <si>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</si>
  <si>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</si>
  <si>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</si>
  <si>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</si>
  <si>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</si>
  <si>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</si>
  <si>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</si>
  <si>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</si>
  <si>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</si>
  <si>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</si>
  <si>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</si>
  <si>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</si>
  <si>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</si>
  <si>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</si>
  <si>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</si>
  <si>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</si>
  <si>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</si>
  <si>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</si>
  <si>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</si>
  <si>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</si>
  <si>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</si>
  <si>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</si>
  <si>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</si>
  <si>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</si>
  <si>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</si>
  <si>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</si>
  <si>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</si>
  <si>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</si>
  <si>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</si>
  <si>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</si>
  <si>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</si>
  <si>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</si>
  <si>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</si>
  <si>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</si>
  <si>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</si>
  <si>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</si>
  <si>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</si>
  <si>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</si>
  <si>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</si>
  <si>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</si>
  <si>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</si>
  <si>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</si>
  <si>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</si>
  <si>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</si>
  <si>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</si>
  <si>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</si>
  <si>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</si>
  <si>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</si>
  <si>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</si>
  <si>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</si>
  <si>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</si>
  <si>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</si>
  <si>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</si>
  <si>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</si>
  <si>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すさみ町</t>
  </si>
  <si>
    <t>法適用</t>
  </si>
  <si>
    <t>水道事業</t>
  </si>
  <si>
    <t>末端給水事業</t>
  </si>
  <si>
    <t>A9</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</si>
  <si>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</si>
  <si>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</si>
  <si>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</si>
  <si>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</si>
  <si>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</si>
  <si>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</si>
  <si>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経常収支比率が、前年度と比較し良好であるが、平成２６年度の公営企業会計制度の改正によるものであり、給水収益及び給水人口は減少している。　　　　　短期的な債務に対する支払能力を表す指標である流動比率は、前年度と比較し大幅な減少であるが同じく会計制度の変更で、新たに単年度の企業債償還額を算出式に追加計上したものであり、現状では償還額が少額の為、影響は少ない。　　　　　　　　　　　　　　　　　　　　　　　　　　　　　　　　　　　　　　　　　　　　　　　　　　　　　　　　　　　　　　　　　　企業債残高対給水収益比率については、年々減少しており、必要な更新を先送りした結果、企業債残高が少額となっている為、投資規模が適切か検討する必要がある。　　　　　　　　　　　　　　　　　施設利用率の低下は、給水人口の減少及び有収率の向上により配水量が減少したのが要因であり、引き続き、老朽管の布設替や漏水調査を実施して有収率を上げる必要がある。　　　　</t>
    <phoneticPr fontId="4"/>
  </si>
  <si>
    <t>　管路経年化率が年々高くなっており、管路更新率が低い場合は、管路の更新投資を増やす必要があるが今後どの程度の更新延長・費用が必要なのか具体的に検討する必要がある。</t>
    <phoneticPr fontId="4"/>
  </si>
  <si>
    <t>　経常収支比率が良好であるが、給水収益が年々減少傾向にあります。又、平成２８年度から公共施設の高台移転が計画されており、移転先が上水道の給水区域から外れる為、さらなる収益の減少が将来予想される。　　　　　　　　　　　　　　　　　　費用面においては、管路更新率が低い為、現在必要な更新投資を先送りにして健全性を維持しています。老朽化対策等の更新費用における財政見通しを試算し将来的に更新する為の財源確保が必要である。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</si>
</sst>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1.46</c:v>
                </c:pt>
                <c:pt idx="1">
                  <c:v>1.55</c:v>
                </c:pt>
                <c:pt idx="2">
                  <c:v>1.2</c:v>
                </c:pt>
                <c:pt idx="3">
                  <c:v>0.79</c:v>
                </c:pt>
                <c:pt idx="4">
                  <c:v>0.28999999999999998</c:v>
                </c:pt>
              </c:numCache>
            </c:numRef>
          </c:val>
        </c:ser>
        <c:dLbls>
          <c:showLegendKey val="0"/>
          <c:showVal val="0"/>
          <c:showCatName val="0"/>
          <c:showSerName val="0"/>
          <c:showPercent val="0"/>
          <c:showBubbleSize val="0"/>
        </c:dLbls>
        <c:gapWidth val="150"/>
        <c:axId val="111757568"/>
        <c:axId val="11176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1.92</c:v>
                </c:pt>
                <c:pt idx="1">
                  <c:v>0.5</c:v>
                </c:pt>
                <c:pt idx="2">
                  <c:v>0.62</c:v>
                </c:pt>
                <c:pt idx="3">
                  <c:v>0.23</c:v>
                </c:pt>
                <c:pt idx="4">
                  <c:v>0.34</c:v>
                </c:pt>
              </c:numCache>
            </c:numRef>
          </c:val>
          <c:smooth val="0"/>
        </c:ser>
        <c:dLbls>
          <c:showLegendKey val="0"/>
          <c:showVal val="0"/>
          <c:showCatName val="0"/>
          <c:showSerName val="0"/>
          <c:showPercent val="0"/>
          <c:showBubbleSize val="0"/>
        </c:dLbls>
        <c:marker val="1"/>
        <c:smooth val="0"/>
        <c:axId val="111757568"/>
        <c:axId val="111763840"/>
      </c:lineChart>
      <c:dateAx>
        <c:axId val="111757568"/>
        <c:scaling>
          <c:orientation val="minMax"/>
        </c:scaling>
        <c:delete val="1"/>
        <c:axPos val="b"/>
        <c:numFmt formatCode="ge" sourceLinked="1"/>
        <c:majorTickMark val="none"/>
        <c:minorTickMark val="none"/>
        <c:tickLblPos val="none"/>
        <c:crossAx val="111763840"/>
        <c:crosses val="autoZero"/>
        <c:auto val="1"/>
        <c:lblOffset val="100"/>
        <c:baseTimeUnit val="years"/>
      </c:dateAx>
      <c:valAx>
        <c:axId val="11176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5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43.24</c:v>
                </c:pt>
                <c:pt idx="1">
                  <c:v>39.03</c:v>
                </c:pt>
                <c:pt idx="2">
                  <c:v>38.130000000000003</c:v>
                </c:pt>
                <c:pt idx="3">
                  <c:v>39.26</c:v>
                </c:pt>
                <c:pt idx="4">
                  <c:v>39.24</c:v>
                </c:pt>
              </c:numCache>
            </c:numRef>
          </c:val>
        </c:ser>
        <c:dLbls>
          <c:showLegendKey val="0"/>
          <c:showVal val="0"/>
          <c:showCatName val="0"/>
          <c:showSerName val="0"/>
          <c:showPercent val="0"/>
          <c:showBubbleSize val="0"/>
        </c:dLbls>
        <c:gapWidth val="150"/>
        <c:axId val="114768512"/>
        <c:axId val="11479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38.590000000000003</c:v>
                </c:pt>
                <c:pt idx="1">
                  <c:v>38.770000000000003</c:v>
                </c:pt>
                <c:pt idx="2">
                  <c:v>40.119999999999997</c:v>
                </c:pt>
                <c:pt idx="3">
                  <c:v>41.24</c:v>
                </c:pt>
                <c:pt idx="4">
                  <c:v>40.700000000000003</c:v>
                </c:pt>
              </c:numCache>
            </c:numRef>
          </c:val>
          <c:smooth val="0"/>
        </c:ser>
        <c:dLbls>
          <c:showLegendKey val="0"/>
          <c:showVal val="0"/>
          <c:showCatName val="0"/>
          <c:showSerName val="0"/>
          <c:showPercent val="0"/>
          <c:showBubbleSize val="0"/>
        </c:dLbls>
        <c:marker val="1"/>
        <c:smooth val="0"/>
        <c:axId val="114768512"/>
        <c:axId val="114791168"/>
      </c:lineChart>
      <c:dateAx>
        <c:axId val="114768512"/>
        <c:scaling>
          <c:orientation val="minMax"/>
        </c:scaling>
        <c:delete val="1"/>
        <c:axPos val="b"/>
        <c:numFmt formatCode="ge" sourceLinked="1"/>
        <c:majorTickMark val="none"/>
        <c:minorTickMark val="none"/>
        <c:tickLblPos val="none"/>
        <c:crossAx val="114791168"/>
        <c:crosses val="autoZero"/>
        <c:auto val="1"/>
        <c:lblOffset val="100"/>
        <c:baseTimeUnit val="years"/>
      </c:dateAx>
      <c:valAx>
        <c:axId val="11479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76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74.709999999999994</c:v>
                </c:pt>
                <c:pt idx="1">
                  <c:v>78.05</c:v>
                </c:pt>
                <c:pt idx="2">
                  <c:v>79.819999999999993</c:v>
                </c:pt>
                <c:pt idx="3">
                  <c:v>80.739999999999995</c:v>
                </c:pt>
                <c:pt idx="4">
                  <c:v>78.67</c:v>
                </c:pt>
              </c:numCache>
            </c:numRef>
          </c:val>
        </c:ser>
        <c:dLbls>
          <c:showLegendKey val="0"/>
          <c:showVal val="0"/>
          <c:showCatName val="0"/>
          <c:showSerName val="0"/>
          <c:showPercent val="0"/>
          <c:showBubbleSize val="0"/>
        </c:dLbls>
        <c:gapWidth val="150"/>
        <c:axId val="114817280"/>
        <c:axId val="11495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84.52</c:v>
                </c:pt>
                <c:pt idx="1">
                  <c:v>77.69</c:v>
                </c:pt>
                <c:pt idx="2">
                  <c:v>76.87</c:v>
                </c:pt>
                <c:pt idx="3">
                  <c:v>74.900000000000006</c:v>
                </c:pt>
                <c:pt idx="4">
                  <c:v>74.61</c:v>
                </c:pt>
              </c:numCache>
            </c:numRef>
          </c:val>
          <c:smooth val="0"/>
        </c:ser>
        <c:dLbls>
          <c:showLegendKey val="0"/>
          <c:showVal val="0"/>
          <c:showCatName val="0"/>
          <c:showSerName val="0"/>
          <c:showPercent val="0"/>
          <c:showBubbleSize val="0"/>
        </c:dLbls>
        <c:marker val="1"/>
        <c:smooth val="0"/>
        <c:axId val="114817280"/>
        <c:axId val="114958720"/>
      </c:lineChart>
      <c:dateAx>
        <c:axId val="114817280"/>
        <c:scaling>
          <c:orientation val="minMax"/>
        </c:scaling>
        <c:delete val="1"/>
        <c:axPos val="b"/>
        <c:numFmt formatCode="ge" sourceLinked="1"/>
        <c:majorTickMark val="none"/>
        <c:minorTickMark val="none"/>
        <c:tickLblPos val="none"/>
        <c:crossAx val="114958720"/>
        <c:crosses val="autoZero"/>
        <c:auto val="1"/>
        <c:lblOffset val="100"/>
        <c:baseTimeUnit val="years"/>
      </c:dateAx>
      <c:valAx>
        <c:axId val="11495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81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118.4</c:v>
                </c:pt>
                <c:pt idx="1">
                  <c:v>106.11</c:v>
                </c:pt>
                <c:pt idx="2">
                  <c:v>104.76</c:v>
                </c:pt>
                <c:pt idx="3">
                  <c:v>112</c:v>
                </c:pt>
                <c:pt idx="4">
                  <c:v>122.41</c:v>
                </c:pt>
              </c:numCache>
            </c:numRef>
          </c:val>
        </c:ser>
        <c:dLbls>
          <c:showLegendKey val="0"/>
          <c:showVal val="0"/>
          <c:showCatName val="0"/>
          <c:showSerName val="0"/>
          <c:showPercent val="0"/>
          <c:showBubbleSize val="0"/>
        </c:dLbls>
        <c:gapWidth val="150"/>
        <c:axId val="111794048"/>
        <c:axId val="11180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104.39</c:v>
                </c:pt>
                <c:pt idx="1">
                  <c:v>100.54</c:v>
                </c:pt>
                <c:pt idx="2">
                  <c:v>100.73</c:v>
                </c:pt>
                <c:pt idx="3">
                  <c:v>109.5</c:v>
                </c:pt>
                <c:pt idx="4">
                  <c:v>106.28</c:v>
                </c:pt>
              </c:numCache>
            </c:numRef>
          </c:val>
          <c:smooth val="0"/>
        </c:ser>
        <c:dLbls>
          <c:showLegendKey val="0"/>
          <c:showVal val="0"/>
          <c:showCatName val="0"/>
          <c:showSerName val="0"/>
          <c:showPercent val="0"/>
          <c:showBubbleSize val="0"/>
        </c:dLbls>
        <c:marker val="1"/>
        <c:smooth val="0"/>
        <c:axId val="111794048"/>
        <c:axId val="111800320"/>
      </c:lineChart>
      <c:dateAx>
        <c:axId val="111794048"/>
        <c:scaling>
          <c:orientation val="minMax"/>
        </c:scaling>
        <c:delete val="1"/>
        <c:axPos val="b"/>
        <c:numFmt formatCode="ge" sourceLinked="1"/>
        <c:majorTickMark val="none"/>
        <c:minorTickMark val="none"/>
        <c:tickLblPos val="none"/>
        <c:crossAx val="111800320"/>
        <c:crosses val="autoZero"/>
        <c:auto val="1"/>
        <c:lblOffset val="100"/>
        <c:baseTimeUnit val="years"/>
      </c:dateAx>
      <c:valAx>
        <c:axId val="1118003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179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49.47</c:v>
                </c:pt>
                <c:pt idx="1">
                  <c:v>51.16</c:v>
                </c:pt>
                <c:pt idx="2">
                  <c:v>52.36</c:v>
                </c:pt>
                <c:pt idx="3">
                  <c:v>53.42</c:v>
                </c:pt>
                <c:pt idx="4">
                  <c:v>56.68</c:v>
                </c:pt>
              </c:numCache>
            </c:numRef>
          </c:val>
        </c:ser>
        <c:dLbls>
          <c:showLegendKey val="0"/>
          <c:showVal val="0"/>
          <c:showCatName val="0"/>
          <c:showSerName val="0"/>
          <c:showPercent val="0"/>
          <c:showBubbleSize val="0"/>
        </c:dLbls>
        <c:gapWidth val="150"/>
        <c:axId val="113534464"/>
        <c:axId val="11353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34.1</c:v>
                </c:pt>
                <c:pt idx="1">
                  <c:v>37.409999999999997</c:v>
                </c:pt>
                <c:pt idx="2">
                  <c:v>38.520000000000003</c:v>
                </c:pt>
                <c:pt idx="3">
                  <c:v>39.049999999999997</c:v>
                </c:pt>
                <c:pt idx="4">
                  <c:v>50.44</c:v>
                </c:pt>
              </c:numCache>
            </c:numRef>
          </c:val>
          <c:smooth val="0"/>
        </c:ser>
        <c:dLbls>
          <c:showLegendKey val="0"/>
          <c:showVal val="0"/>
          <c:showCatName val="0"/>
          <c:showSerName val="0"/>
          <c:showPercent val="0"/>
          <c:showBubbleSize val="0"/>
        </c:dLbls>
        <c:marker val="1"/>
        <c:smooth val="0"/>
        <c:axId val="113534464"/>
        <c:axId val="113536384"/>
      </c:lineChart>
      <c:dateAx>
        <c:axId val="113534464"/>
        <c:scaling>
          <c:orientation val="minMax"/>
        </c:scaling>
        <c:delete val="1"/>
        <c:axPos val="b"/>
        <c:numFmt formatCode="ge" sourceLinked="1"/>
        <c:majorTickMark val="none"/>
        <c:minorTickMark val="none"/>
        <c:tickLblPos val="none"/>
        <c:crossAx val="113536384"/>
        <c:crosses val="autoZero"/>
        <c:auto val="1"/>
        <c:lblOffset val="100"/>
        <c:baseTimeUnit val="years"/>
      </c:dateAx>
      <c:valAx>
        <c:axId val="11353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53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22.87</c:v>
                </c:pt>
                <c:pt idx="1">
                  <c:v>25.75</c:v>
                </c:pt>
                <c:pt idx="2">
                  <c:v>27.42</c:v>
                </c:pt>
                <c:pt idx="3">
                  <c:v>32.03</c:v>
                </c:pt>
                <c:pt idx="4">
                  <c:v>35.36</c:v>
                </c:pt>
              </c:numCache>
            </c:numRef>
          </c:val>
        </c:ser>
        <c:dLbls>
          <c:showLegendKey val="0"/>
          <c:showVal val="0"/>
          <c:showCatName val="0"/>
          <c:showSerName val="0"/>
          <c:showPercent val="0"/>
          <c:showBubbleSize val="0"/>
        </c:dLbls>
        <c:gapWidth val="150"/>
        <c:axId val="114431104"/>
        <c:axId val="11443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5.25</c:v>
                </c:pt>
                <c:pt idx="1">
                  <c:v>5.74</c:v>
                </c:pt>
                <c:pt idx="2">
                  <c:v>6.76</c:v>
                </c:pt>
                <c:pt idx="3">
                  <c:v>8.18</c:v>
                </c:pt>
                <c:pt idx="4">
                  <c:v>9.64</c:v>
                </c:pt>
              </c:numCache>
            </c:numRef>
          </c:val>
          <c:smooth val="0"/>
        </c:ser>
        <c:dLbls>
          <c:showLegendKey val="0"/>
          <c:showVal val="0"/>
          <c:showCatName val="0"/>
          <c:showSerName val="0"/>
          <c:showPercent val="0"/>
          <c:showBubbleSize val="0"/>
        </c:dLbls>
        <c:marker val="1"/>
        <c:smooth val="0"/>
        <c:axId val="114431104"/>
        <c:axId val="114433024"/>
      </c:lineChart>
      <c:dateAx>
        <c:axId val="114431104"/>
        <c:scaling>
          <c:orientation val="minMax"/>
        </c:scaling>
        <c:delete val="1"/>
        <c:axPos val="b"/>
        <c:numFmt formatCode="ge" sourceLinked="1"/>
        <c:majorTickMark val="none"/>
        <c:minorTickMark val="none"/>
        <c:tickLblPos val="none"/>
        <c:crossAx val="114433024"/>
        <c:crosses val="autoZero"/>
        <c:auto val="1"/>
        <c:lblOffset val="100"/>
        <c:baseTimeUnit val="years"/>
      </c:dateAx>
      <c:valAx>
        <c:axId val="11443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43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4476160"/>
        <c:axId val="11447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46.01</c:v>
                </c:pt>
                <c:pt idx="1">
                  <c:v>46.21</c:v>
                </c:pt>
                <c:pt idx="2">
                  <c:v>50.06</c:v>
                </c:pt>
                <c:pt idx="3">
                  <c:v>44.3</c:v>
                </c:pt>
                <c:pt idx="4">
                  <c:v>32.31</c:v>
                </c:pt>
              </c:numCache>
            </c:numRef>
          </c:val>
          <c:smooth val="0"/>
        </c:ser>
        <c:dLbls>
          <c:showLegendKey val="0"/>
          <c:showVal val="0"/>
          <c:showCatName val="0"/>
          <c:showSerName val="0"/>
          <c:showPercent val="0"/>
          <c:showBubbleSize val="0"/>
        </c:dLbls>
        <c:marker val="1"/>
        <c:smooth val="0"/>
        <c:axId val="114476160"/>
        <c:axId val="114478080"/>
      </c:lineChart>
      <c:dateAx>
        <c:axId val="114476160"/>
        <c:scaling>
          <c:orientation val="minMax"/>
        </c:scaling>
        <c:delete val="1"/>
        <c:axPos val="b"/>
        <c:numFmt formatCode="ge" sourceLinked="1"/>
        <c:majorTickMark val="none"/>
        <c:minorTickMark val="none"/>
        <c:tickLblPos val="none"/>
        <c:crossAx val="114478080"/>
        <c:crosses val="autoZero"/>
        <c:auto val="1"/>
        <c:lblOffset val="100"/>
        <c:baseTimeUnit val="years"/>
      </c:dateAx>
      <c:valAx>
        <c:axId val="114478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447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8452.1200000000008</c:v>
                </c:pt>
                <c:pt idx="1">
                  <c:v>6368.84</c:v>
                </c:pt>
                <c:pt idx="2">
                  <c:v>8692.58</c:v>
                </c:pt>
                <c:pt idx="3">
                  <c:v>7727.49</c:v>
                </c:pt>
                <c:pt idx="4">
                  <c:v>2071.5500000000002</c:v>
                </c:pt>
              </c:numCache>
            </c:numRef>
          </c:val>
        </c:ser>
        <c:dLbls>
          <c:showLegendKey val="0"/>
          <c:showVal val="0"/>
          <c:showCatName val="0"/>
          <c:showSerName val="0"/>
          <c:showPercent val="0"/>
          <c:showBubbleSize val="0"/>
        </c:dLbls>
        <c:gapWidth val="150"/>
        <c:axId val="114518272"/>
        <c:axId val="11452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1068.93</c:v>
                </c:pt>
                <c:pt idx="1">
                  <c:v>2046.32</c:v>
                </c:pt>
                <c:pt idx="2">
                  <c:v>2322.9699999999998</c:v>
                </c:pt>
                <c:pt idx="3">
                  <c:v>2098.87</c:v>
                </c:pt>
                <c:pt idx="4">
                  <c:v>571.29999999999995</c:v>
                </c:pt>
              </c:numCache>
            </c:numRef>
          </c:val>
          <c:smooth val="0"/>
        </c:ser>
        <c:dLbls>
          <c:showLegendKey val="0"/>
          <c:showVal val="0"/>
          <c:showCatName val="0"/>
          <c:showSerName val="0"/>
          <c:showPercent val="0"/>
          <c:showBubbleSize val="0"/>
        </c:dLbls>
        <c:marker val="1"/>
        <c:smooth val="0"/>
        <c:axId val="114518272"/>
        <c:axId val="114520448"/>
      </c:lineChart>
      <c:dateAx>
        <c:axId val="114518272"/>
        <c:scaling>
          <c:orientation val="minMax"/>
        </c:scaling>
        <c:delete val="1"/>
        <c:axPos val="b"/>
        <c:numFmt formatCode="ge" sourceLinked="1"/>
        <c:majorTickMark val="none"/>
        <c:minorTickMark val="none"/>
        <c:tickLblPos val="none"/>
        <c:crossAx val="114520448"/>
        <c:crosses val="autoZero"/>
        <c:auto val="1"/>
        <c:lblOffset val="100"/>
        <c:baseTimeUnit val="years"/>
      </c:dateAx>
      <c:valAx>
        <c:axId val="114520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451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53.03</c:v>
                </c:pt>
                <c:pt idx="1">
                  <c:v>52.21</c:v>
                </c:pt>
                <c:pt idx="2">
                  <c:v>48.37</c:v>
                </c:pt>
                <c:pt idx="3">
                  <c:v>42.23</c:v>
                </c:pt>
                <c:pt idx="4">
                  <c:v>38.92</c:v>
                </c:pt>
              </c:numCache>
            </c:numRef>
          </c:val>
        </c:ser>
        <c:dLbls>
          <c:showLegendKey val="0"/>
          <c:showVal val="0"/>
          <c:showCatName val="0"/>
          <c:showSerName val="0"/>
          <c:showPercent val="0"/>
          <c:showBubbleSize val="0"/>
        </c:dLbls>
        <c:gapWidth val="150"/>
        <c:axId val="114550656"/>
        <c:axId val="11456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607.37</c:v>
                </c:pt>
                <c:pt idx="1">
                  <c:v>592.66999999999996</c:v>
                </c:pt>
                <c:pt idx="2">
                  <c:v>547.41999999999996</c:v>
                </c:pt>
                <c:pt idx="3">
                  <c:v>536.9</c:v>
                </c:pt>
                <c:pt idx="4">
                  <c:v>495.43</c:v>
                </c:pt>
              </c:numCache>
            </c:numRef>
          </c:val>
          <c:smooth val="0"/>
        </c:ser>
        <c:dLbls>
          <c:showLegendKey val="0"/>
          <c:showVal val="0"/>
          <c:showCatName val="0"/>
          <c:showSerName val="0"/>
          <c:showPercent val="0"/>
          <c:showBubbleSize val="0"/>
        </c:dLbls>
        <c:marker val="1"/>
        <c:smooth val="0"/>
        <c:axId val="114550656"/>
        <c:axId val="114561024"/>
      </c:lineChart>
      <c:dateAx>
        <c:axId val="114550656"/>
        <c:scaling>
          <c:orientation val="minMax"/>
        </c:scaling>
        <c:delete val="1"/>
        <c:axPos val="b"/>
        <c:numFmt formatCode="ge" sourceLinked="1"/>
        <c:majorTickMark val="none"/>
        <c:minorTickMark val="none"/>
        <c:tickLblPos val="none"/>
        <c:crossAx val="114561024"/>
        <c:crosses val="autoZero"/>
        <c:auto val="1"/>
        <c:lblOffset val="100"/>
        <c:baseTimeUnit val="years"/>
      </c:dateAx>
      <c:valAx>
        <c:axId val="114561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455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112.97</c:v>
                </c:pt>
                <c:pt idx="1">
                  <c:v>105.64</c:v>
                </c:pt>
                <c:pt idx="2">
                  <c:v>104.35</c:v>
                </c:pt>
                <c:pt idx="3">
                  <c:v>111.72</c:v>
                </c:pt>
                <c:pt idx="4">
                  <c:v>126.74</c:v>
                </c:pt>
              </c:numCache>
            </c:numRef>
          </c:val>
        </c:ser>
        <c:dLbls>
          <c:showLegendKey val="0"/>
          <c:showVal val="0"/>
          <c:showCatName val="0"/>
          <c:showSerName val="0"/>
          <c:showPercent val="0"/>
          <c:showBubbleSize val="0"/>
        </c:dLbls>
        <c:gapWidth val="150"/>
        <c:axId val="114597888"/>
        <c:axId val="11459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82.04</c:v>
                </c:pt>
                <c:pt idx="1">
                  <c:v>81.56</c:v>
                </c:pt>
                <c:pt idx="2">
                  <c:v>80.62</c:v>
                </c:pt>
                <c:pt idx="3">
                  <c:v>80.010000000000005</c:v>
                </c:pt>
                <c:pt idx="4">
                  <c:v>81.900000000000006</c:v>
                </c:pt>
              </c:numCache>
            </c:numRef>
          </c:val>
          <c:smooth val="0"/>
        </c:ser>
        <c:dLbls>
          <c:showLegendKey val="0"/>
          <c:showVal val="0"/>
          <c:showCatName val="0"/>
          <c:showSerName val="0"/>
          <c:showPercent val="0"/>
          <c:showBubbleSize val="0"/>
        </c:dLbls>
        <c:marker val="1"/>
        <c:smooth val="0"/>
        <c:axId val="114597888"/>
        <c:axId val="114599808"/>
      </c:lineChart>
      <c:dateAx>
        <c:axId val="114597888"/>
        <c:scaling>
          <c:orientation val="minMax"/>
        </c:scaling>
        <c:delete val="1"/>
        <c:axPos val="b"/>
        <c:numFmt formatCode="ge" sourceLinked="1"/>
        <c:majorTickMark val="none"/>
        <c:minorTickMark val="none"/>
        <c:tickLblPos val="none"/>
        <c:crossAx val="114599808"/>
        <c:crosses val="autoZero"/>
        <c:auto val="1"/>
        <c:lblOffset val="100"/>
        <c:baseTimeUnit val="years"/>
      </c:dateAx>
      <c:valAx>
        <c:axId val="11459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59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132.68</c:v>
                </c:pt>
                <c:pt idx="1">
                  <c:v>142.47999999999999</c:v>
                </c:pt>
                <c:pt idx="2">
                  <c:v>144.81</c:v>
                </c:pt>
                <c:pt idx="3">
                  <c:v>136.47</c:v>
                </c:pt>
                <c:pt idx="4">
                  <c:v>121.34</c:v>
                </c:pt>
              </c:numCache>
            </c:numRef>
          </c:val>
        </c:ser>
        <c:dLbls>
          <c:showLegendKey val="0"/>
          <c:showVal val="0"/>
          <c:showCatName val="0"/>
          <c:showSerName val="0"/>
          <c:showPercent val="0"/>
          <c:showBubbleSize val="0"/>
        </c:dLbls>
        <c:gapWidth val="150"/>
        <c:axId val="114621440"/>
        <c:axId val="11475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221.34</c:v>
                </c:pt>
                <c:pt idx="1">
                  <c:v>227.44</c:v>
                </c:pt>
                <c:pt idx="2">
                  <c:v>229.31</c:v>
                </c:pt>
                <c:pt idx="3">
                  <c:v>232.46</c:v>
                </c:pt>
                <c:pt idx="4">
                  <c:v>227.97</c:v>
                </c:pt>
              </c:numCache>
            </c:numRef>
          </c:val>
          <c:smooth val="0"/>
        </c:ser>
        <c:dLbls>
          <c:showLegendKey val="0"/>
          <c:showVal val="0"/>
          <c:showCatName val="0"/>
          <c:showSerName val="0"/>
          <c:showPercent val="0"/>
          <c:showBubbleSize val="0"/>
        </c:dLbls>
        <c:marker val="1"/>
        <c:smooth val="0"/>
        <c:axId val="114621440"/>
        <c:axId val="114754688"/>
      </c:lineChart>
      <c:dateAx>
        <c:axId val="114621440"/>
        <c:scaling>
          <c:orientation val="minMax"/>
        </c:scaling>
        <c:delete val="1"/>
        <c:axPos val="b"/>
        <c:numFmt formatCode="ge" sourceLinked="1"/>
        <c:majorTickMark val="none"/>
        <c:minorTickMark val="none"/>
        <c:tickLblPos val="none"/>
        <c:crossAx val="114754688"/>
        <c:crosses val="autoZero"/>
        <c:auto val="1"/>
        <c:lblOffset val="100"/>
        <c:baseTimeUnit val="years"/>
      </c:dateAx>
      <c:valAx>
        <c:axId val="11475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62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S37" zoomScaleNormal="100" workbookViewId="0">
      <selection activeCell="CH66" sqref="CH6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和歌山県　すさみ町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A9</v>
      </c>
      <c r="AA8" s="72"/>
      <c r="AB8" s="72"/>
      <c r="AC8" s="72"/>
      <c r="AD8" s="72"/>
      <c r="AE8" s="72"/>
      <c r="AF8" s="72"/>
      <c r="AG8" s="73"/>
      <c r="AH8" s="3"/>
      <c r="AI8" s="74">
        <f>データ!Q6</f>
        <v>4475</v>
      </c>
      <c r="AJ8" s="75"/>
      <c r="AK8" s="75"/>
      <c r="AL8" s="75"/>
      <c r="AM8" s="75"/>
      <c r="AN8" s="75"/>
      <c r="AO8" s="75"/>
      <c r="AP8" s="76"/>
      <c r="AQ8" s="57">
        <f>データ!R6</f>
        <v>174.46</v>
      </c>
      <c r="AR8" s="57"/>
      <c r="AS8" s="57"/>
      <c r="AT8" s="57"/>
      <c r="AU8" s="57"/>
      <c r="AV8" s="57"/>
      <c r="AW8" s="57"/>
      <c r="AX8" s="57"/>
      <c r="AY8" s="57">
        <f>データ!S6</f>
        <v>25.65</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94.56</v>
      </c>
      <c r="K10" s="57"/>
      <c r="L10" s="57"/>
      <c r="M10" s="57"/>
      <c r="N10" s="57"/>
      <c r="O10" s="57"/>
      <c r="P10" s="57"/>
      <c r="Q10" s="57"/>
      <c r="R10" s="57">
        <f>データ!O6</f>
        <v>63.19</v>
      </c>
      <c r="S10" s="57"/>
      <c r="T10" s="57"/>
      <c r="U10" s="57"/>
      <c r="V10" s="57"/>
      <c r="W10" s="57"/>
      <c r="X10" s="57"/>
      <c r="Y10" s="57"/>
      <c r="Z10" s="65">
        <f>データ!P6</f>
        <v>2862</v>
      </c>
      <c r="AA10" s="65"/>
      <c r="AB10" s="65"/>
      <c r="AC10" s="65"/>
      <c r="AD10" s="65"/>
      <c r="AE10" s="65"/>
      <c r="AF10" s="65"/>
      <c r="AG10" s="65"/>
      <c r="AH10" s="2"/>
      <c r="AI10" s="65">
        <f>データ!T6</f>
        <v>2793</v>
      </c>
      <c r="AJ10" s="65"/>
      <c r="AK10" s="65"/>
      <c r="AL10" s="65"/>
      <c r="AM10" s="65"/>
      <c r="AN10" s="65"/>
      <c r="AO10" s="65"/>
      <c r="AP10" s="65"/>
      <c r="AQ10" s="57">
        <f>データ!U6</f>
        <v>25</v>
      </c>
      <c r="AR10" s="57"/>
      <c r="AS10" s="57"/>
      <c r="AT10" s="57"/>
      <c r="AU10" s="57"/>
      <c r="AV10" s="57"/>
      <c r="AW10" s="57"/>
      <c r="AX10" s="57"/>
      <c r="AY10" s="57">
        <f>データ!V6</f>
        <v>111.72</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304069</v>
      </c>
      <c r="D6" s="31">
        <f t="shared" si="3"/>
        <v>46</v>
      </c>
      <c r="E6" s="31">
        <f t="shared" si="3"/>
        <v>1</v>
      </c>
      <c r="F6" s="31">
        <f t="shared" si="3"/>
        <v>0</v>
      </c>
      <c r="G6" s="31">
        <f t="shared" si="3"/>
        <v>1</v>
      </c>
      <c r="H6" s="31" t="str">
        <f t="shared" si="3"/>
        <v>和歌山県　すさみ町</v>
      </c>
      <c r="I6" s="31" t="str">
        <f t="shared" si="3"/>
        <v>法適用</v>
      </c>
      <c r="J6" s="31" t="str">
        <f t="shared" si="3"/>
        <v>水道事業</v>
      </c>
      <c r="K6" s="31" t="str">
        <f t="shared" si="3"/>
        <v>末端給水事業</v>
      </c>
      <c r="L6" s="31" t="str">
        <f t="shared" si="3"/>
        <v>A9</v>
      </c>
      <c r="M6" s="32" t="str">
        <f t="shared" si="3"/>
        <v>-</v>
      </c>
      <c r="N6" s="32">
        <f t="shared" si="3"/>
        <v>94.56</v>
      </c>
      <c r="O6" s="32">
        <f t="shared" si="3"/>
        <v>63.19</v>
      </c>
      <c r="P6" s="32">
        <f t="shared" si="3"/>
        <v>2862</v>
      </c>
      <c r="Q6" s="32">
        <f t="shared" si="3"/>
        <v>4475</v>
      </c>
      <c r="R6" s="32">
        <f t="shared" si="3"/>
        <v>174.46</v>
      </c>
      <c r="S6" s="32">
        <f t="shared" si="3"/>
        <v>25.65</v>
      </c>
      <c r="T6" s="32">
        <f t="shared" si="3"/>
        <v>2793</v>
      </c>
      <c r="U6" s="32">
        <f t="shared" si="3"/>
        <v>25</v>
      </c>
      <c r="V6" s="32">
        <f t="shared" si="3"/>
        <v>111.72</v>
      </c>
      <c r="W6" s="33">
        <f>IF(W7="",NA(),W7)</f>
        <v>118.4</v>
      </c>
      <c r="X6" s="33">
        <f t="shared" ref="X6:AF6" si="4">IF(X7="",NA(),X7)</f>
        <v>106.11</v>
      </c>
      <c r="Y6" s="33">
        <f t="shared" si="4"/>
        <v>104.76</v>
      </c>
      <c r="Z6" s="33">
        <f t="shared" si="4"/>
        <v>112</v>
      </c>
      <c r="AA6" s="33">
        <f t="shared" si="4"/>
        <v>122.41</v>
      </c>
      <c r="AB6" s="33">
        <f t="shared" si="4"/>
        <v>104.39</v>
      </c>
      <c r="AC6" s="33">
        <f t="shared" si="4"/>
        <v>100.54</v>
      </c>
      <c r="AD6" s="33">
        <f t="shared" si="4"/>
        <v>100.73</v>
      </c>
      <c r="AE6" s="33">
        <f t="shared" si="4"/>
        <v>109.5</v>
      </c>
      <c r="AF6" s="33">
        <f t="shared" si="4"/>
        <v>106.28</v>
      </c>
      <c r="AG6" s="32" t="str">
        <f>IF(AG7="","",IF(AG7="-","【-】","【"&amp;SUBSTITUTE(TEXT(AG7,"#,##0.00"),"-","△")&amp;"】"))</f>
        <v>【113.03】</v>
      </c>
      <c r="AH6" s="32">
        <f>IF(AH7="",NA(),AH7)</f>
        <v>0</v>
      </c>
      <c r="AI6" s="32">
        <f t="shared" ref="AI6:AQ6" si="5">IF(AI7="",NA(),AI7)</f>
        <v>0</v>
      </c>
      <c r="AJ6" s="32">
        <f t="shared" si="5"/>
        <v>0</v>
      </c>
      <c r="AK6" s="32">
        <f t="shared" si="5"/>
        <v>0</v>
      </c>
      <c r="AL6" s="32">
        <f t="shared" si="5"/>
        <v>0</v>
      </c>
      <c r="AM6" s="33">
        <f t="shared" si="5"/>
        <v>46.01</v>
      </c>
      <c r="AN6" s="33">
        <f t="shared" si="5"/>
        <v>46.21</v>
      </c>
      <c r="AO6" s="33">
        <f t="shared" si="5"/>
        <v>50.06</v>
      </c>
      <c r="AP6" s="33">
        <f t="shared" si="5"/>
        <v>44.3</v>
      </c>
      <c r="AQ6" s="33">
        <f t="shared" si="5"/>
        <v>32.31</v>
      </c>
      <c r="AR6" s="32" t="str">
        <f>IF(AR7="","",IF(AR7="-","【-】","【"&amp;SUBSTITUTE(TEXT(AR7,"#,##0.00"),"-","△")&amp;"】"))</f>
        <v>【0.81】</v>
      </c>
      <c r="AS6" s="33">
        <f>IF(AS7="",NA(),AS7)</f>
        <v>8452.1200000000008</v>
      </c>
      <c r="AT6" s="33">
        <f t="shared" ref="AT6:BB6" si="6">IF(AT7="",NA(),AT7)</f>
        <v>6368.84</v>
      </c>
      <c r="AU6" s="33">
        <f t="shared" si="6"/>
        <v>8692.58</v>
      </c>
      <c r="AV6" s="33">
        <f t="shared" si="6"/>
        <v>7727.49</v>
      </c>
      <c r="AW6" s="33">
        <f t="shared" si="6"/>
        <v>2071.5500000000002</v>
      </c>
      <c r="AX6" s="33">
        <f t="shared" si="6"/>
        <v>1068.93</v>
      </c>
      <c r="AY6" s="33">
        <f t="shared" si="6"/>
        <v>2046.32</v>
      </c>
      <c r="AZ6" s="33">
        <f t="shared" si="6"/>
        <v>2322.9699999999998</v>
      </c>
      <c r="BA6" s="33">
        <f t="shared" si="6"/>
        <v>2098.87</v>
      </c>
      <c r="BB6" s="33">
        <f t="shared" si="6"/>
        <v>571.29999999999995</v>
      </c>
      <c r="BC6" s="32" t="str">
        <f>IF(BC7="","",IF(BC7="-","【-】","【"&amp;SUBSTITUTE(TEXT(BC7,"#,##0.00"),"-","△")&amp;"】"))</f>
        <v>【264.16】</v>
      </c>
      <c r="BD6" s="33">
        <f>IF(BD7="",NA(),BD7)</f>
        <v>53.03</v>
      </c>
      <c r="BE6" s="33">
        <f t="shared" ref="BE6:BM6" si="7">IF(BE7="",NA(),BE7)</f>
        <v>52.21</v>
      </c>
      <c r="BF6" s="33">
        <f t="shared" si="7"/>
        <v>48.37</v>
      </c>
      <c r="BG6" s="33">
        <f t="shared" si="7"/>
        <v>42.23</v>
      </c>
      <c r="BH6" s="33">
        <f t="shared" si="7"/>
        <v>38.92</v>
      </c>
      <c r="BI6" s="33">
        <f t="shared" si="7"/>
        <v>607.37</v>
      </c>
      <c r="BJ6" s="33">
        <f t="shared" si="7"/>
        <v>592.66999999999996</v>
      </c>
      <c r="BK6" s="33">
        <f t="shared" si="7"/>
        <v>547.41999999999996</v>
      </c>
      <c r="BL6" s="33">
        <f t="shared" si="7"/>
        <v>536.9</v>
      </c>
      <c r="BM6" s="33">
        <f t="shared" si="7"/>
        <v>495.43</v>
      </c>
      <c r="BN6" s="32" t="str">
        <f>IF(BN7="","",IF(BN7="-","【-】","【"&amp;SUBSTITUTE(TEXT(BN7,"#,##0.00"),"-","△")&amp;"】"))</f>
        <v>【283.72】</v>
      </c>
      <c r="BO6" s="33">
        <f>IF(BO7="",NA(),BO7)</f>
        <v>112.97</v>
      </c>
      <c r="BP6" s="33">
        <f t="shared" ref="BP6:BX6" si="8">IF(BP7="",NA(),BP7)</f>
        <v>105.64</v>
      </c>
      <c r="BQ6" s="33">
        <f t="shared" si="8"/>
        <v>104.35</v>
      </c>
      <c r="BR6" s="33">
        <f t="shared" si="8"/>
        <v>111.72</v>
      </c>
      <c r="BS6" s="33">
        <f t="shared" si="8"/>
        <v>126.74</v>
      </c>
      <c r="BT6" s="33">
        <f t="shared" si="8"/>
        <v>82.04</v>
      </c>
      <c r="BU6" s="33">
        <f t="shared" si="8"/>
        <v>81.56</v>
      </c>
      <c r="BV6" s="33">
        <f t="shared" si="8"/>
        <v>80.62</v>
      </c>
      <c r="BW6" s="33">
        <f t="shared" si="8"/>
        <v>80.010000000000005</v>
      </c>
      <c r="BX6" s="33">
        <f t="shared" si="8"/>
        <v>81.900000000000006</v>
      </c>
      <c r="BY6" s="32" t="str">
        <f>IF(BY7="","",IF(BY7="-","【-】","【"&amp;SUBSTITUTE(TEXT(BY7,"#,##0.00"),"-","△")&amp;"】"))</f>
        <v>【104.60】</v>
      </c>
      <c r="BZ6" s="33">
        <f>IF(BZ7="",NA(),BZ7)</f>
        <v>132.68</v>
      </c>
      <c r="CA6" s="33">
        <f t="shared" ref="CA6:CI6" si="9">IF(CA7="",NA(),CA7)</f>
        <v>142.47999999999999</v>
      </c>
      <c r="CB6" s="33">
        <f t="shared" si="9"/>
        <v>144.81</v>
      </c>
      <c r="CC6" s="33">
        <f t="shared" si="9"/>
        <v>136.47</v>
      </c>
      <c r="CD6" s="33">
        <f t="shared" si="9"/>
        <v>121.34</v>
      </c>
      <c r="CE6" s="33">
        <f t="shared" si="9"/>
        <v>221.34</v>
      </c>
      <c r="CF6" s="33">
        <f t="shared" si="9"/>
        <v>227.44</v>
      </c>
      <c r="CG6" s="33">
        <f t="shared" si="9"/>
        <v>229.31</v>
      </c>
      <c r="CH6" s="33">
        <f t="shared" si="9"/>
        <v>232.46</v>
      </c>
      <c r="CI6" s="33">
        <f t="shared" si="9"/>
        <v>227.97</v>
      </c>
      <c r="CJ6" s="32" t="str">
        <f>IF(CJ7="","",IF(CJ7="-","【-】","【"&amp;SUBSTITUTE(TEXT(CJ7,"#,##0.00"),"-","△")&amp;"】"))</f>
        <v>【164.21】</v>
      </c>
      <c r="CK6" s="33">
        <f>IF(CK7="",NA(),CK7)</f>
        <v>43.24</v>
      </c>
      <c r="CL6" s="33">
        <f t="shared" ref="CL6:CT6" si="10">IF(CL7="",NA(),CL7)</f>
        <v>39.03</v>
      </c>
      <c r="CM6" s="33">
        <f t="shared" si="10"/>
        <v>38.130000000000003</v>
      </c>
      <c r="CN6" s="33">
        <f t="shared" si="10"/>
        <v>39.26</v>
      </c>
      <c r="CO6" s="33">
        <f t="shared" si="10"/>
        <v>39.24</v>
      </c>
      <c r="CP6" s="33">
        <f t="shared" si="10"/>
        <v>38.590000000000003</v>
      </c>
      <c r="CQ6" s="33">
        <f t="shared" si="10"/>
        <v>38.770000000000003</v>
      </c>
      <c r="CR6" s="33">
        <f t="shared" si="10"/>
        <v>40.119999999999997</v>
      </c>
      <c r="CS6" s="33">
        <f t="shared" si="10"/>
        <v>41.24</v>
      </c>
      <c r="CT6" s="33">
        <f t="shared" si="10"/>
        <v>40.700000000000003</v>
      </c>
      <c r="CU6" s="32" t="str">
        <f>IF(CU7="","",IF(CU7="-","【-】","【"&amp;SUBSTITUTE(TEXT(CU7,"#,##0.00"),"-","△")&amp;"】"))</f>
        <v>【59.80】</v>
      </c>
      <c r="CV6" s="33">
        <f>IF(CV7="",NA(),CV7)</f>
        <v>74.709999999999994</v>
      </c>
      <c r="CW6" s="33">
        <f t="shared" ref="CW6:DE6" si="11">IF(CW7="",NA(),CW7)</f>
        <v>78.05</v>
      </c>
      <c r="CX6" s="33">
        <f t="shared" si="11"/>
        <v>79.819999999999993</v>
      </c>
      <c r="CY6" s="33">
        <f t="shared" si="11"/>
        <v>80.739999999999995</v>
      </c>
      <c r="CZ6" s="33">
        <f t="shared" si="11"/>
        <v>78.67</v>
      </c>
      <c r="DA6" s="33">
        <f t="shared" si="11"/>
        <v>84.52</v>
      </c>
      <c r="DB6" s="33">
        <f t="shared" si="11"/>
        <v>77.69</v>
      </c>
      <c r="DC6" s="33">
        <f t="shared" si="11"/>
        <v>76.87</v>
      </c>
      <c r="DD6" s="33">
        <f t="shared" si="11"/>
        <v>74.900000000000006</v>
      </c>
      <c r="DE6" s="33">
        <f t="shared" si="11"/>
        <v>74.61</v>
      </c>
      <c r="DF6" s="32" t="str">
        <f>IF(DF7="","",IF(DF7="-","【-】","【"&amp;SUBSTITUTE(TEXT(DF7,"#,##0.00"),"-","△")&amp;"】"))</f>
        <v>【89.78】</v>
      </c>
      <c r="DG6" s="33">
        <f>IF(DG7="",NA(),DG7)</f>
        <v>49.47</v>
      </c>
      <c r="DH6" s="33">
        <f t="shared" ref="DH6:DP6" si="12">IF(DH7="",NA(),DH7)</f>
        <v>51.16</v>
      </c>
      <c r="DI6" s="33">
        <f t="shared" si="12"/>
        <v>52.36</v>
      </c>
      <c r="DJ6" s="33">
        <f t="shared" si="12"/>
        <v>53.42</v>
      </c>
      <c r="DK6" s="33">
        <f t="shared" si="12"/>
        <v>56.68</v>
      </c>
      <c r="DL6" s="33">
        <f t="shared" si="12"/>
        <v>34.1</v>
      </c>
      <c r="DM6" s="33">
        <f t="shared" si="12"/>
        <v>37.409999999999997</v>
      </c>
      <c r="DN6" s="33">
        <f t="shared" si="12"/>
        <v>38.520000000000003</v>
      </c>
      <c r="DO6" s="33">
        <f t="shared" si="12"/>
        <v>39.049999999999997</v>
      </c>
      <c r="DP6" s="33">
        <f t="shared" si="12"/>
        <v>50.44</v>
      </c>
      <c r="DQ6" s="32" t="str">
        <f>IF(DQ7="","",IF(DQ7="-","【-】","【"&amp;SUBSTITUTE(TEXT(DQ7,"#,##0.00"),"-","△")&amp;"】"))</f>
        <v>【46.31】</v>
      </c>
      <c r="DR6" s="33">
        <f>IF(DR7="",NA(),DR7)</f>
        <v>22.87</v>
      </c>
      <c r="DS6" s="33">
        <f t="shared" ref="DS6:EA6" si="13">IF(DS7="",NA(),DS7)</f>
        <v>25.75</v>
      </c>
      <c r="DT6" s="33">
        <f t="shared" si="13"/>
        <v>27.42</v>
      </c>
      <c r="DU6" s="33">
        <f t="shared" si="13"/>
        <v>32.03</v>
      </c>
      <c r="DV6" s="33">
        <f t="shared" si="13"/>
        <v>35.36</v>
      </c>
      <c r="DW6" s="33">
        <f t="shared" si="13"/>
        <v>5.25</v>
      </c>
      <c r="DX6" s="33">
        <f t="shared" si="13"/>
        <v>5.74</v>
      </c>
      <c r="DY6" s="33">
        <f t="shared" si="13"/>
        <v>6.76</v>
      </c>
      <c r="DZ6" s="33">
        <f t="shared" si="13"/>
        <v>8.18</v>
      </c>
      <c r="EA6" s="33">
        <f t="shared" si="13"/>
        <v>9.64</v>
      </c>
      <c r="EB6" s="32" t="str">
        <f>IF(EB7="","",IF(EB7="-","【-】","【"&amp;SUBSTITUTE(TEXT(EB7,"#,##0.00"),"-","△")&amp;"】"))</f>
        <v>【12.42】</v>
      </c>
      <c r="EC6" s="33">
        <f>IF(EC7="",NA(),EC7)</f>
        <v>1.46</v>
      </c>
      <c r="ED6" s="33">
        <f t="shared" ref="ED6:EL6" si="14">IF(ED7="",NA(),ED7)</f>
        <v>1.55</v>
      </c>
      <c r="EE6" s="33">
        <f t="shared" si="14"/>
        <v>1.2</v>
      </c>
      <c r="EF6" s="33">
        <f t="shared" si="14"/>
        <v>0.79</v>
      </c>
      <c r="EG6" s="33">
        <f t="shared" si="14"/>
        <v>0.28999999999999998</v>
      </c>
      <c r="EH6" s="33">
        <f t="shared" si="14"/>
        <v>1.92</v>
      </c>
      <c r="EI6" s="33">
        <f t="shared" si="14"/>
        <v>0.5</v>
      </c>
      <c r="EJ6" s="33">
        <f t="shared" si="14"/>
        <v>0.62</v>
      </c>
      <c r="EK6" s="33">
        <f t="shared" si="14"/>
        <v>0.23</v>
      </c>
      <c r="EL6" s="33">
        <f t="shared" si="14"/>
        <v>0.34</v>
      </c>
      <c r="EM6" s="32" t="str">
        <f>IF(EM7="","",IF(EM7="-","【-】","【"&amp;SUBSTITUTE(TEXT(EM7,"#,##0.00"),"-","△")&amp;"】"))</f>
        <v>【0.78】</v>
      </c>
    </row>
    <row r="7" spans="1:143" s="34" customFormat="1">
      <c r="A7" s="26"/>
      <c r="B7" s="35">
        <v>2014</v>
      </c>
      <c r="C7" s="35">
        <v>304069</v>
      </c>
      <c r="D7" s="35">
        <v>46</v>
      </c>
      <c r="E7" s="35">
        <v>1</v>
      </c>
      <c r="F7" s="35">
        <v>0</v>
      </c>
      <c r="G7" s="35">
        <v>1</v>
      </c>
      <c r="H7" s="35" t="s">
        <v>93</v>
      </c>
      <c r="I7" s="35" t="s">
        <v>94</v>
      </c>
      <c r="J7" s="35" t="s">
        <v>95</v>
      </c>
      <c r="K7" s="35" t="s">
        <v>96</v>
      </c>
      <c r="L7" s="35" t="s">
        <v>97</v>
      </c>
      <c r="M7" s="36" t="s">
        <v>98</v>
      </c>
      <c r="N7" s="36">
        <v>94.56</v>
      </c>
      <c r="O7" s="36">
        <v>63.19</v>
      </c>
      <c r="P7" s="36">
        <v>2862</v>
      </c>
      <c r="Q7" s="36">
        <v>4475</v>
      </c>
      <c r="R7" s="36">
        <v>174.46</v>
      </c>
      <c r="S7" s="36">
        <v>25.65</v>
      </c>
      <c r="T7" s="36">
        <v>2793</v>
      </c>
      <c r="U7" s="36">
        <v>25</v>
      </c>
      <c r="V7" s="36">
        <v>111.72</v>
      </c>
      <c r="W7" s="36">
        <v>118.4</v>
      </c>
      <c r="X7" s="36">
        <v>106.11</v>
      </c>
      <c r="Y7" s="36">
        <v>104.76</v>
      </c>
      <c r="Z7" s="36">
        <v>112</v>
      </c>
      <c r="AA7" s="36">
        <v>122.41</v>
      </c>
      <c r="AB7" s="36">
        <v>104.39</v>
      </c>
      <c r="AC7" s="36">
        <v>100.54</v>
      </c>
      <c r="AD7" s="36">
        <v>100.73</v>
      </c>
      <c r="AE7" s="36">
        <v>109.5</v>
      </c>
      <c r="AF7" s="36">
        <v>106.28</v>
      </c>
      <c r="AG7" s="36">
        <v>113.03</v>
      </c>
      <c r="AH7" s="36">
        <v>0</v>
      </c>
      <c r="AI7" s="36">
        <v>0</v>
      </c>
      <c r="AJ7" s="36">
        <v>0</v>
      </c>
      <c r="AK7" s="36">
        <v>0</v>
      </c>
      <c r="AL7" s="36">
        <v>0</v>
      </c>
      <c r="AM7" s="36">
        <v>46.01</v>
      </c>
      <c r="AN7" s="36">
        <v>46.21</v>
      </c>
      <c r="AO7" s="36">
        <v>50.06</v>
      </c>
      <c r="AP7" s="36">
        <v>44.3</v>
      </c>
      <c r="AQ7" s="36">
        <v>32.31</v>
      </c>
      <c r="AR7" s="36">
        <v>0.81</v>
      </c>
      <c r="AS7" s="36">
        <v>8452.1200000000008</v>
      </c>
      <c r="AT7" s="36">
        <v>6368.84</v>
      </c>
      <c r="AU7" s="36">
        <v>8692.58</v>
      </c>
      <c r="AV7" s="36">
        <v>7727.49</v>
      </c>
      <c r="AW7" s="36">
        <v>2071.5500000000002</v>
      </c>
      <c r="AX7" s="36">
        <v>1068.93</v>
      </c>
      <c r="AY7" s="36">
        <v>2046.32</v>
      </c>
      <c r="AZ7" s="36">
        <v>2322.9699999999998</v>
      </c>
      <c r="BA7" s="36">
        <v>2098.87</v>
      </c>
      <c r="BB7" s="36">
        <v>571.29999999999995</v>
      </c>
      <c r="BC7" s="36">
        <v>264.16000000000003</v>
      </c>
      <c r="BD7" s="36">
        <v>53.03</v>
      </c>
      <c r="BE7" s="36">
        <v>52.21</v>
      </c>
      <c r="BF7" s="36">
        <v>48.37</v>
      </c>
      <c r="BG7" s="36">
        <v>42.23</v>
      </c>
      <c r="BH7" s="36">
        <v>38.92</v>
      </c>
      <c r="BI7" s="36">
        <v>607.37</v>
      </c>
      <c r="BJ7" s="36">
        <v>592.66999999999996</v>
      </c>
      <c r="BK7" s="36">
        <v>547.41999999999996</v>
      </c>
      <c r="BL7" s="36">
        <v>536.9</v>
      </c>
      <c r="BM7" s="36">
        <v>495.43</v>
      </c>
      <c r="BN7" s="36">
        <v>283.72000000000003</v>
      </c>
      <c r="BO7" s="36">
        <v>112.97</v>
      </c>
      <c r="BP7" s="36">
        <v>105.64</v>
      </c>
      <c r="BQ7" s="36">
        <v>104.35</v>
      </c>
      <c r="BR7" s="36">
        <v>111.72</v>
      </c>
      <c r="BS7" s="36">
        <v>126.74</v>
      </c>
      <c r="BT7" s="36">
        <v>82.04</v>
      </c>
      <c r="BU7" s="36">
        <v>81.56</v>
      </c>
      <c r="BV7" s="36">
        <v>80.62</v>
      </c>
      <c r="BW7" s="36">
        <v>80.010000000000005</v>
      </c>
      <c r="BX7" s="36">
        <v>81.900000000000006</v>
      </c>
      <c r="BY7" s="36">
        <v>104.6</v>
      </c>
      <c r="BZ7" s="36">
        <v>132.68</v>
      </c>
      <c r="CA7" s="36">
        <v>142.47999999999999</v>
      </c>
      <c r="CB7" s="36">
        <v>144.81</v>
      </c>
      <c r="CC7" s="36">
        <v>136.47</v>
      </c>
      <c r="CD7" s="36">
        <v>121.34</v>
      </c>
      <c r="CE7" s="36">
        <v>221.34</v>
      </c>
      <c r="CF7" s="36">
        <v>227.44</v>
      </c>
      <c r="CG7" s="36">
        <v>229.31</v>
      </c>
      <c r="CH7" s="36">
        <v>232.46</v>
      </c>
      <c r="CI7" s="36">
        <v>227.97</v>
      </c>
      <c r="CJ7" s="36">
        <v>164.21</v>
      </c>
      <c r="CK7" s="36">
        <v>43.24</v>
      </c>
      <c r="CL7" s="36">
        <v>39.03</v>
      </c>
      <c r="CM7" s="36">
        <v>38.130000000000003</v>
      </c>
      <c r="CN7" s="36">
        <v>39.26</v>
      </c>
      <c r="CO7" s="36">
        <v>39.24</v>
      </c>
      <c r="CP7" s="36">
        <v>38.590000000000003</v>
      </c>
      <c r="CQ7" s="36">
        <v>38.770000000000003</v>
      </c>
      <c r="CR7" s="36">
        <v>40.119999999999997</v>
      </c>
      <c r="CS7" s="36">
        <v>41.24</v>
      </c>
      <c r="CT7" s="36">
        <v>40.700000000000003</v>
      </c>
      <c r="CU7" s="36">
        <v>59.8</v>
      </c>
      <c r="CV7" s="36">
        <v>74.709999999999994</v>
      </c>
      <c r="CW7" s="36">
        <v>78.05</v>
      </c>
      <c r="CX7" s="36">
        <v>79.819999999999993</v>
      </c>
      <c r="CY7" s="36">
        <v>80.739999999999995</v>
      </c>
      <c r="CZ7" s="36">
        <v>78.67</v>
      </c>
      <c r="DA7" s="36">
        <v>84.52</v>
      </c>
      <c r="DB7" s="36">
        <v>77.69</v>
      </c>
      <c r="DC7" s="36">
        <v>76.87</v>
      </c>
      <c r="DD7" s="36">
        <v>74.900000000000006</v>
      </c>
      <c r="DE7" s="36">
        <v>74.61</v>
      </c>
      <c r="DF7" s="36">
        <v>89.78</v>
      </c>
      <c r="DG7" s="36">
        <v>49.47</v>
      </c>
      <c r="DH7" s="36">
        <v>51.16</v>
      </c>
      <c r="DI7" s="36">
        <v>52.36</v>
      </c>
      <c r="DJ7" s="36">
        <v>53.42</v>
      </c>
      <c r="DK7" s="36">
        <v>56.68</v>
      </c>
      <c r="DL7" s="36">
        <v>34.1</v>
      </c>
      <c r="DM7" s="36">
        <v>37.409999999999997</v>
      </c>
      <c r="DN7" s="36">
        <v>38.520000000000003</v>
      </c>
      <c r="DO7" s="36">
        <v>39.049999999999997</v>
      </c>
      <c r="DP7" s="36">
        <v>50.44</v>
      </c>
      <c r="DQ7" s="36">
        <v>46.31</v>
      </c>
      <c r="DR7" s="36">
        <v>22.87</v>
      </c>
      <c r="DS7" s="36">
        <v>25.75</v>
      </c>
      <c r="DT7" s="36">
        <v>27.42</v>
      </c>
      <c r="DU7" s="36">
        <v>32.03</v>
      </c>
      <c r="DV7" s="36">
        <v>35.36</v>
      </c>
      <c r="DW7" s="36">
        <v>5.25</v>
      </c>
      <c r="DX7" s="36">
        <v>5.74</v>
      </c>
      <c r="DY7" s="36">
        <v>6.76</v>
      </c>
      <c r="DZ7" s="36">
        <v>8.18</v>
      </c>
      <c r="EA7" s="36">
        <v>9.64</v>
      </c>
      <c r="EB7" s="36">
        <v>12.42</v>
      </c>
      <c r="EC7" s="36">
        <v>1.46</v>
      </c>
      <c r="ED7" s="36">
        <v>1.55</v>
      </c>
      <c r="EE7" s="36">
        <v>1.2</v>
      </c>
      <c r="EF7" s="36">
        <v>0.79</v>
      </c>
      <c r="EG7" s="36">
        <v>0.28999999999999998</v>
      </c>
      <c r="EH7" s="36">
        <v>1.92</v>
      </c>
      <c r="EI7" s="36">
        <v>0.5</v>
      </c>
      <c r="EJ7" s="36">
        <v>0.62</v>
      </c>
      <c r="EK7" s="36">
        <v>0.23</v>
      </c>
      <c r="EL7" s="36">
        <v>0.34</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H27005</cp:lastModifiedBy>
  <dcterms:created xsi:type="dcterms:W3CDTF">2016-02-03T07:25:54Z</dcterms:created>
  <dcterms:modified xsi:type="dcterms:W3CDTF">2016-02-19T00:32:03Z</dcterms:modified>
  <cp:category/>
</cp:coreProperties>
</file>