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<sst xmlns="http://schemas.openxmlformats.org/spreadsheetml/2006/main" count="217" uniqueCount="107">
  <si>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</si>
  <si>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</si>
  <si>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</si>
  <si>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</si>
  <si>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</si>
  <si>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</si>
  <si>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</si>
  <si>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</si>
  <si>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</si>
  <si>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</si>
  <si>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</si>
  <si>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</si>
  <si>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</si>
  <si>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</si>
  <si>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</si>
  <si>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</si>
  <si>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</si>
  <si>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</si>
  <si>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</si>
  <si>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</si>
  <si>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</si>
  <si>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</si>
  <si>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</si>
  <si>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</si>
  <si>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</si>
  <si>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</si>
  <si>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</si>
  <si>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</si>
  <si>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</si>
  <si>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</si>
  <si>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</si>
  <si>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</si>
  <si>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</si>
  <si>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</si>
  <si>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</si>
  <si>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</si>
  <si>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</si>
  <si>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</si>
  <si>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</si>
  <si>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</si>
  <si>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</si>
  <si>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</si>
  <si>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</si>
  <si>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</si>
  <si>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</si>
  <si>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</si>
  <si>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</si>
  <si>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</si>
  <si>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</si>
  <si>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</si>
  <si>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</si>
  <si>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</si>
  <si>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</si>
  <si>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</si>
  <si>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</si>
  <si>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</si>
  <si>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</si>
  <si>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</si>
  <si>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</si>
  <si>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</si>
  <si>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</si>
  <si>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</si>
  <si>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</si>
  <si>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</si>
  <si>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</si>
  <si>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</si>
  <si>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</si>
  <si>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</si>
  <si>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</si>
  <si>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</si>
  <si>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</si>
  <si>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</si>
  <si>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</si>
  <si>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</si>
  <si>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</si>
  <si>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</si>
  <si>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</si>
  <si>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</si>
  <si>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</si>
  <si>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</si>
  <si>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</si>
  <si>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</si>
  <si>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</si>
  <si>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</si>
  <si>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</si>
  <si>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</si>
  <si>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</si>
  <si>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</si>
  <si>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</si>
  <si>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</si>
  <si>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</si>
  <si>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</si>
  <si>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</si>
  <si>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上富田町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</si>
  <si>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</si>
  <si>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</si>
  <si>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</si>
  <si>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</si>
  <si>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</si>
  <si>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</si>
  <si>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</si>
  <si>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</si>
  <si>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</si>
  <si>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</si>
  <si>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大きな負担を占めていた企業債についても徐々に減少してきており、経営収支的には安定しているものの長期的な地域状況からみると人口減少、施設の老朽化等、今後経営状況が悪化すると予想されるため、２８年度に投資・財政計画を掲載した経営戦略の策定を予定しております。　</t>
    <phoneticPr fontId="4"/>
  </si>
  <si>
    <t>施設は全体的に老朽化が進んできております。特に年数が経過した第１浄水場の管理棟は耐震化を実施し、自家発電機の更新についても、本年度で実施しております。しかしながら、管路については、有収率も低い状況であり、２６年から２７年の２年間にかけて町内の漏水調査を実施し、改善に努ました。今後、策定する経営戦略で年次的な更新の計画をして行きます。</t>
    <phoneticPr fontId="4"/>
  </si>
  <si>
    <t>現状については、経常収支的には、安定しているものの、今後、投資・財政計画を掲載した経営戦略を策定して、収入の中で計画的な投資をしながら、耐震化を含めた老朽化等の対策を実施して行きます。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</si>
</sst>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c:v>
                </c:pt>
                <c:pt idx="1">
                  <c:v>0.51</c:v>
                </c:pt>
                <c:pt idx="2">
                  <c:v>0.38</c:v>
                </c:pt>
                <c:pt idx="3">
                  <c:v>0.94</c:v>
                </c:pt>
                <c:pt idx="4">
                  <c:v>1.07</c:v>
                </c:pt>
              </c:numCache>
            </c:numRef>
          </c:val>
        </c:ser>
        <c:dLbls>
          <c:showLegendKey val="0"/>
          <c:showVal val="0"/>
          <c:showCatName val="0"/>
          <c:showSerName val="0"/>
          <c:showPercent val="0"/>
          <c:showBubbleSize val="0"/>
        </c:dLbls>
        <c:gapWidth val="150"/>
        <c:axId val="105449728"/>
        <c:axId val="1054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05449728"/>
        <c:axId val="105464192"/>
      </c:lineChart>
      <c:dateAx>
        <c:axId val="105449728"/>
        <c:scaling>
          <c:orientation val="minMax"/>
        </c:scaling>
        <c:delete val="1"/>
        <c:axPos val="b"/>
        <c:numFmt formatCode="ge" sourceLinked="1"/>
        <c:majorTickMark val="none"/>
        <c:minorTickMark val="none"/>
        <c:tickLblPos val="none"/>
        <c:crossAx val="105464192"/>
        <c:crosses val="autoZero"/>
        <c:auto val="1"/>
        <c:lblOffset val="100"/>
        <c:baseTimeUnit val="years"/>
      </c:dateAx>
      <c:valAx>
        <c:axId val="1054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74.77</c:v>
                </c:pt>
                <c:pt idx="1">
                  <c:v>73.22</c:v>
                </c:pt>
                <c:pt idx="2">
                  <c:v>74.02</c:v>
                </c:pt>
                <c:pt idx="3">
                  <c:v>74.83</c:v>
                </c:pt>
                <c:pt idx="4">
                  <c:v>69.319999999999993</c:v>
                </c:pt>
              </c:numCache>
            </c:numRef>
          </c:val>
        </c:ser>
        <c:dLbls>
          <c:showLegendKey val="0"/>
          <c:showVal val="0"/>
          <c:showCatName val="0"/>
          <c:showSerName val="0"/>
          <c:showPercent val="0"/>
          <c:showBubbleSize val="0"/>
        </c:dLbls>
        <c:gapWidth val="150"/>
        <c:axId val="114436736"/>
        <c:axId val="1144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14436736"/>
        <c:axId val="114455296"/>
      </c:lineChart>
      <c:dateAx>
        <c:axId val="114436736"/>
        <c:scaling>
          <c:orientation val="minMax"/>
        </c:scaling>
        <c:delete val="1"/>
        <c:axPos val="b"/>
        <c:numFmt formatCode="ge" sourceLinked="1"/>
        <c:majorTickMark val="none"/>
        <c:minorTickMark val="none"/>
        <c:tickLblPos val="none"/>
        <c:crossAx val="114455296"/>
        <c:crosses val="autoZero"/>
        <c:auto val="1"/>
        <c:lblOffset val="100"/>
        <c:baseTimeUnit val="years"/>
      </c:dateAx>
      <c:valAx>
        <c:axId val="1144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82.97</c:v>
                </c:pt>
                <c:pt idx="1">
                  <c:v>83.12</c:v>
                </c:pt>
                <c:pt idx="2">
                  <c:v>83</c:v>
                </c:pt>
                <c:pt idx="3">
                  <c:v>82.91</c:v>
                </c:pt>
                <c:pt idx="4">
                  <c:v>83.08</c:v>
                </c:pt>
              </c:numCache>
            </c:numRef>
          </c:val>
        </c:ser>
        <c:dLbls>
          <c:showLegendKey val="0"/>
          <c:showVal val="0"/>
          <c:showCatName val="0"/>
          <c:showSerName val="0"/>
          <c:showPercent val="0"/>
          <c:showBubbleSize val="0"/>
        </c:dLbls>
        <c:gapWidth val="150"/>
        <c:axId val="114489600"/>
        <c:axId val="1144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14489600"/>
        <c:axId val="114495872"/>
      </c:lineChart>
      <c:dateAx>
        <c:axId val="114489600"/>
        <c:scaling>
          <c:orientation val="minMax"/>
        </c:scaling>
        <c:delete val="1"/>
        <c:axPos val="b"/>
        <c:numFmt formatCode="ge" sourceLinked="1"/>
        <c:majorTickMark val="none"/>
        <c:minorTickMark val="none"/>
        <c:tickLblPos val="none"/>
        <c:crossAx val="114495872"/>
        <c:crosses val="autoZero"/>
        <c:auto val="1"/>
        <c:lblOffset val="100"/>
        <c:baseTimeUnit val="years"/>
      </c:dateAx>
      <c:valAx>
        <c:axId val="1144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116.88</c:v>
                </c:pt>
                <c:pt idx="1">
                  <c:v>116.24</c:v>
                </c:pt>
                <c:pt idx="2">
                  <c:v>123.75</c:v>
                </c:pt>
                <c:pt idx="3">
                  <c:v>122.75</c:v>
                </c:pt>
                <c:pt idx="4">
                  <c:v>130.07</c:v>
                </c:pt>
              </c:numCache>
            </c:numRef>
          </c:val>
        </c:ser>
        <c:dLbls>
          <c:showLegendKey val="0"/>
          <c:showVal val="0"/>
          <c:showCatName val="0"/>
          <c:showSerName val="0"/>
          <c:showPercent val="0"/>
          <c:showBubbleSize val="0"/>
        </c:dLbls>
        <c:gapWidth val="150"/>
        <c:axId val="105498496"/>
        <c:axId val="1055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05498496"/>
        <c:axId val="105504768"/>
      </c:lineChart>
      <c:dateAx>
        <c:axId val="105498496"/>
        <c:scaling>
          <c:orientation val="minMax"/>
        </c:scaling>
        <c:delete val="1"/>
        <c:axPos val="b"/>
        <c:numFmt formatCode="ge" sourceLinked="1"/>
        <c:majorTickMark val="none"/>
        <c:minorTickMark val="none"/>
        <c:tickLblPos val="none"/>
        <c:crossAx val="105504768"/>
        <c:crosses val="autoZero"/>
        <c:auto val="1"/>
        <c:lblOffset val="100"/>
        <c:baseTimeUnit val="years"/>
      </c:dateAx>
      <c:valAx>
        <c:axId val="10550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49.64</c:v>
                </c:pt>
                <c:pt idx="1">
                  <c:v>51.08</c:v>
                </c:pt>
                <c:pt idx="2">
                  <c:v>50.61</c:v>
                </c:pt>
                <c:pt idx="3">
                  <c:v>52.99</c:v>
                </c:pt>
                <c:pt idx="4">
                  <c:v>53.5</c:v>
                </c:pt>
              </c:numCache>
            </c:numRef>
          </c:val>
        </c:ser>
        <c:dLbls>
          <c:showLegendKey val="0"/>
          <c:showVal val="0"/>
          <c:showCatName val="0"/>
          <c:showSerName val="0"/>
          <c:showPercent val="0"/>
          <c:showBubbleSize val="0"/>
        </c:dLbls>
        <c:gapWidth val="150"/>
        <c:axId val="105797120"/>
        <c:axId val="1057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05797120"/>
        <c:axId val="105799040"/>
      </c:lineChart>
      <c:dateAx>
        <c:axId val="105797120"/>
        <c:scaling>
          <c:orientation val="minMax"/>
        </c:scaling>
        <c:delete val="1"/>
        <c:axPos val="b"/>
        <c:numFmt formatCode="ge" sourceLinked="1"/>
        <c:majorTickMark val="none"/>
        <c:minorTickMark val="none"/>
        <c:tickLblPos val="none"/>
        <c:crossAx val="105799040"/>
        <c:crosses val="autoZero"/>
        <c:auto val="1"/>
        <c:lblOffset val="100"/>
        <c:baseTimeUnit val="years"/>
      </c:dateAx>
      <c:valAx>
        <c:axId val="1057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66.7</c:v>
                </c:pt>
                <c:pt idx="1">
                  <c:v>66.7</c:v>
                </c:pt>
                <c:pt idx="2">
                  <c:v>66.17</c:v>
                </c:pt>
                <c:pt idx="3">
                  <c:v>65.86</c:v>
                </c:pt>
                <c:pt idx="4">
                  <c:v>65.8</c:v>
                </c:pt>
              </c:numCache>
            </c:numRef>
          </c:val>
        </c:ser>
        <c:dLbls>
          <c:showLegendKey val="0"/>
          <c:showVal val="0"/>
          <c:showCatName val="0"/>
          <c:showSerName val="0"/>
          <c:showPercent val="0"/>
          <c:showBubbleSize val="0"/>
        </c:dLbls>
        <c:gapWidth val="150"/>
        <c:axId val="105833600"/>
        <c:axId val="1058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05833600"/>
        <c:axId val="105835520"/>
      </c:lineChart>
      <c:dateAx>
        <c:axId val="105833600"/>
        <c:scaling>
          <c:orientation val="minMax"/>
        </c:scaling>
        <c:delete val="1"/>
        <c:axPos val="b"/>
        <c:numFmt formatCode="ge" sourceLinked="1"/>
        <c:majorTickMark val="none"/>
        <c:minorTickMark val="none"/>
        <c:tickLblPos val="none"/>
        <c:crossAx val="105835520"/>
        <c:crosses val="autoZero"/>
        <c:auto val="1"/>
        <c:lblOffset val="100"/>
        <c:baseTimeUnit val="years"/>
      </c:dateAx>
      <c:valAx>
        <c:axId val="1058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106496"/>
        <c:axId val="1121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12106496"/>
        <c:axId val="112112768"/>
      </c:lineChart>
      <c:dateAx>
        <c:axId val="112106496"/>
        <c:scaling>
          <c:orientation val="minMax"/>
        </c:scaling>
        <c:delete val="1"/>
        <c:axPos val="b"/>
        <c:numFmt formatCode="ge" sourceLinked="1"/>
        <c:majorTickMark val="none"/>
        <c:minorTickMark val="none"/>
        <c:tickLblPos val="none"/>
        <c:crossAx val="112112768"/>
        <c:crosses val="autoZero"/>
        <c:auto val="1"/>
        <c:lblOffset val="100"/>
        <c:baseTimeUnit val="years"/>
      </c:dateAx>
      <c:valAx>
        <c:axId val="11211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1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2042.53</c:v>
                </c:pt>
                <c:pt idx="1">
                  <c:v>3574.13</c:v>
                </c:pt>
                <c:pt idx="2">
                  <c:v>1526</c:v>
                </c:pt>
                <c:pt idx="3">
                  <c:v>2345.1999999999998</c:v>
                </c:pt>
                <c:pt idx="4">
                  <c:v>232.28</c:v>
                </c:pt>
              </c:numCache>
            </c:numRef>
          </c:val>
        </c:ser>
        <c:dLbls>
          <c:showLegendKey val="0"/>
          <c:showVal val="0"/>
          <c:showCatName val="0"/>
          <c:showSerName val="0"/>
          <c:showPercent val="0"/>
          <c:showBubbleSize val="0"/>
        </c:dLbls>
        <c:gapWidth val="150"/>
        <c:axId val="113197824"/>
        <c:axId val="1131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13197824"/>
        <c:axId val="113199744"/>
      </c:lineChart>
      <c:dateAx>
        <c:axId val="113197824"/>
        <c:scaling>
          <c:orientation val="minMax"/>
        </c:scaling>
        <c:delete val="1"/>
        <c:axPos val="b"/>
        <c:numFmt formatCode="ge" sourceLinked="1"/>
        <c:majorTickMark val="none"/>
        <c:minorTickMark val="none"/>
        <c:tickLblPos val="none"/>
        <c:crossAx val="113199744"/>
        <c:crosses val="autoZero"/>
        <c:auto val="1"/>
        <c:lblOffset val="100"/>
        <c:baseTimeUnit val="years"/>
      </c:dateAx>
      <c:valAx>
        <c:axId val="11319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1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433.77</c:v>
                </c:pt>
                <c:pt idx="1">
                  <c:v>419.34</c:v>
                </c:pt>
                <c:pt idx="2">
                  <c:v>369.67</c:v>
                </c:pt>
                <c:pt idx="3">
                  <c:v>304.68</c:v>
                </c:pt>
                <c:pt idx="4">
                  <c:v>279.18</c:v>
                </c:pt>
              </c:numCache>
            </c:numRef>
          </c:val>
        </c:ser>
        <c:dLbls>
          <c:showLegendKey val="0"/>
          <c:showVal val="0"/>
          <c:showCatName val="0"/>
          <c:showSerName val="0"/>
          <c:showPercent val="0"/>
          <c:showBubbleSize val="0"/>
        </c:dLbls>
        <c:gapWidth val="150"/>
        <c:axId val="113238400"/>
        <c:axId val="1132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13238400"/>
        <c:axId val="113240320"/>
      </c:lineChart>
      <c:dateAx>
        <c:axId val="113238400"/>
        <c:scaling>
          <c:orientation val="minMax"/>
        </c:scaling>
        <c:delete val="1"/>
        <c:axPos val="b"/>
        <c:numFmt formatCode="ge" sourceLinked="1"/>
        <c:majorTickMark val="none"/>
        <c:minorTickMark val="none"/>
        <c:tickLblPos val="none"/>
        <c:crossAx val="113240320"/>
        <c:crosses val="autoZero"/>
        <c:auto val="1"/>
        <c:lblOffset val="100"/>
        <c:baseTimeUnit val="years"/>
      </c:dateAx>
      <c:valAx>
        <c:axId val="11324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2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114.79</c:v>
                </c:pt>
                <c:pt idx="1">
                  <c:v>114.53</c:v>
                </c:pt>
                <c:pt idx="2">
                  <c:v>120.48</c:v>
                </c:pt>
                <c:pt idx="3">
                  <c:v>119.85</c:v>
                </c:pt>
                <c:pt idx="4">
                  <c:v>131.69</c:v>
                </c:pt>
              </c:numCache>
            </c:numRef>
          </c:val>
        </c:ser>
        <c:dLbls>
          <c:showLegendKey val="0"/>
          <c:showVal val="0"/>
          <c:showCatName val="0"/>
          <c:showSerName val="0"/>
          <c:showPercent val="0"/>
          <c:showBubbleSize val="0"/>
        </c:dLbls>
        <c:gapWidth val="150"/>
        <c:axId val="113287168"/>
        <c:axId val="1132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13287168"/>
        <c:axId val="113289088"/>
      </c:lineChart>
      <c:dateAx>
        <c:axId val="113287168"/>
        <c:scaling>
          <c:orientation val="minMax"/>
        </c:scaling>
        <c:delete val="1"/>
        <c:axPos val="b"/>
        <c:numFmt formatCode="ge" sourceLinked="1"/>
        <c:majorTickMark val="none"/>
        <c:minorTickMark val="none"/>
        <c:tickLblPos val="none"/>
        <c:crossAx val="113289088"/>
        <c:crosses val="autoZero"/>
        <c:auto val="1"/>
        <c:lblOffset val="100"/>
        <c:baseTimeUnit val="years"/>
      </c:dateAx>
      <c:valAx>
        <c:axId val="1132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58.16</c:v>
                </c:pt>
                <c:pt idx="1">
                  <c:v>56.66</c:v>
                </c:pt>
                <c:pt idx="2">
                  <c:v>55.39</c:v>
                </c:pt>
                <c:pt idx="3">
                  <c:v>60.17</c:v>
                </c:pt>
                <c:pt idx="4">
                  <c:v>57.02</c:v>
                </c:pt>
              </c:numCache>
            </c:numRef>
          </c:val>
        </c:ser>
        <c:dLbls>
          <c:showLegendKey val="0"/>
          <c:showVal val="0"/>
          <c:showCatName val="0"/>
          <c:showSerName val="0"/>
          <c:showPercent val="0"/>
          <c:showBubbleSize val="0"/>
        </c:dLbls>
        <c:gapWidth val="150"/>
        <c:axId val="113306624"/>
        <c:axId val="11330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13306624"/>
        <c:axId val="113308800"/>
      </c:lineChart>
      <c:dateAx>
        <c:axId val="113306624"/>
        <c:scaling>
          <c:orientation val="minMax"/>
        </c:scaling>
        <c:delete val="1"/>
        <c:axPos val="b"/>
        <c:numFmt formatCode="ge" sourceLinked="1"/>
        <c:majorTickMark val="none"/>
        <c:minorTickMark val="none"/>
        <c:tickLblPos val="none"/>
        <c:crossAx val="113308800"/>
        <c:crosses val="autoZero"/>
        <c:auto val="1"/>
        <c:lblOffset val="100"/>
        <c:baseTimeUnit val="years"/>
      </c:dateAx>
      <c:valAx>
        <c:axId val="1133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D78" sqref="CD7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上富田町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15464</v>
      </c>
      <c r="AJ8" s="56"/>
      <c r="AK8" s="56"/>
      <c r="AL8" s="56"/>
      <c r="AM8" s="56"/>
      <c r="AN8" s="56"/>
      <c r="AO8" s="56"/>
      <c r="AP8" s="57"/>
      <c r="AQ8" s="47">
        <f>データ!R6</f>
        <v>57.37</v>
      </c>
      <c r="AR8" s="47"/>
      <c r="AS8" s="47"/>
      <c r="AT8" s="47"/>
      <c r="AU8" s="47"/>
      <c r="AV8" s="47"/>
      <c r="AW8" s="47"/>
      <c r="AX8" s="47"/>
      <c r="AY8" s="47">
        <f>データ!S6</f>
        <v>269.55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62.58</v>
      </c>
      <c r="K10" s="47"/>
      <c r="L10" s="47"/>
      <c r="M10" s="47"/>
      <c r="N10" s="47"/>
      <c r="O10" s="47"/>
      <c r="P10" s="47"/>
      <c r="Q10" s="47"/>
      <c r="R10" s="47">
        <f>データ!O6</f>
        <v>99.68</v>
      </c>
      <c r="S10" s="47"/>
      <c r="T10" s="47"/>
      <c r="U10" s="47"/>
      <c r="V10" s="47"/>
      <c r="W10" s="47"/>
      <c r="X10" s="47"/>
      <c r="Y10" s="47"/>
      <c r="Z10" s="78">
        <f>データ!P6</f>
        <v>2100</v>
      </c>
      <c r="AA10" s="78"/>
      <c r="AB10" s="78"/>
      <c r="AC10" s="78"/>
      <c r="AD10" s="78"/>
      <c r="AE10" s="78"/>
      <c r="AF10" s="78"/>
      <c r="AG10" s="78"/>
      <c r="AH10" s="2"/>
      <c r="AI10" s="78">
        <f>データ!T6</f>
        <v>15417</v>
      </c>
      <c r="AJ10" s="78"/>
      <c r="AK10" s="78"/>
      <c r="AL10" s="78"/>
      <c r="AM10" s="78"/>
      <c r="AN10" s="78"/>
      <c r="AO10" s="78"/>
      <c r="AP10" s="78"/>
      <c r="AQ10" s="47">
        <f>データ!U6</f>
        <v>57.37</v>
      </c>
      <c r="AR10" s="47"/>
      <c r="AS10" s="47"/>
      <c r="AT10" s="47"/>
      <c r="AU10" s="47"/>
      <c r="AV10" s="47"/>
      <c r="AW10" s="47"/>
      <c r="AX10" s="47"/>
      <c r="AY10" s="47">
        <f>データ!V6</f>
        <v>268.73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304042</v>
      </c>
      <c r="D6" s="31">
        <f t="shared" si="3"/>
        <v>46</v>
      </c>
      <c r="E6" s="31">
        <f t="shared" si="3"/>
        <v>1</v>
      </c>
      <c r="F6" s="31">
        <f t="shared" si="3"/>
        <v>0</v>
      </c>
      <c r="G6" s="31">
        <f t="shared" si="3"/>
        <v>1</v>
      </c>
      <c r="H6" s="31" t="str">
        <f t="shared" si="3"/>
        <v>和歌山県　上富田町</v>
      </c>
      <c r="I6" s="31" t="str">
        <f t="shared" si="3"/>
        <v>法適用</v>
      </c>
      <c r="J6" s="31" t="str">
        <f t="shared" si="3"/>
        <v>水道事業</v>
      </c>
      <c r="K6" s="31" t="str">
        <f t="shared" si="3"/>
        <v>末端給水事業</v>
      </c>
      <c r="L6" s="31" t="str">
        <f t="shared" si="3"/>
        <v>A6</v>
      </c>
      <c r="M6" s="32" t="str">
        <f t="shared" si="3"/>
        <v>-</v>
      </c>
      <c r="N6" s="32">
        <f t="shared" si="3"/>
        <v>62.58</v>
      </c>
      <c r="O6" s="32">
        <f t="shared" si="3"/>
        <v>99.68</v>
      </c>
      <c r="P6" s="32">
        <f t="shared" si="3"/>
        <v>2100</v>
      </c>
      <c r="Q6" s="32">
        <f t="shared" si="3"/>
        <v>15464</v>
      </c>
      <c r="R6" s="32">
        <f t="shared" si="3"/>
        <v>57.37</v>
      </c>
      <c r="S6" s="32">
        <f t="shared" si="3"/>
        <v>269.55</v>
      </c>
      <c r="T6" s="32">
        <f t="shared" si="3"/>
        <v>15417</v>
      </c>
      <c r="U6" s="32">
        <f t="shared" si="3"/>
        <v>57.37</v>
      </c>
      <c r="V6" s="32">
        <f t="shared" si="3"/>
        <v>268.73</v>
      </c>
      <c r="W6" s="33">
        <f>IF(W7="",NA(),W7)</f>
        <v>116.88</v>
      </c>
      <c r="X6" s="33">
        <f t="shared" ref="X6:AF6" si="4">IF(X7="",NA(),X7)</f>
        <v>116.24</v>
      </c>
      <c r="Y6" s="33">
        <f t="shared" si="4"/>
        <v>123.75</v>
      </c>
      <c r="Z6" s="33">
        <f t="shared" si="4"/>
        <v>122.75</v>
      </c>
      <c r="AA6" s="33">
        <f t="shared" si="4"/>
        <v>130.07</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2042.53</v>
      </c>
      <c r="AT6" s="33">
        <f t="shared" ref="AT6:BB6" si="6">IF(AT7="",NA(),AT7)</f>
        <v>3574.13</v>
      </c>
      <c r="AU6" s="33">
        <f t="shared" si="6"/>
        <v>1526</v>
      </c>
      <c r="AV6" s="33">
        <f t="shared" si="6"/>
        <v>2345.1999999999998</v>
      </c>
      <c r="AW6" s="33">
        <f t="shared" si="6"/>
        <v>232.28</v>
      </c>
      <c r="AX6" s="33">
        <f t="shared" si="6"/>
        <v>969.16</v>
      </c>
      <c r="AY6" s="33">
        <f t="shared" si="6"/>
        <v>995.5</v>
      </c>
      <c r="AZ6" s="33">
        <f t="shared" si="6"/>
        <v>915.5</v>
      </c>
      <c r="BA6" s="33">
        <f t="shared" si="6"/>
        <v>963.24</v>
      </c>
      <c r="BB6" s="33">
        <f t="shared" si="6"/>
        <v>381.53</v>
      </c>
      <c r="BC6" s="32" t="str">
        <f>IF(BC7="","",IF(BC7="-","【-】","【"&amp;SUBSTITUTE(TEXT(BC7,"#,##0.00"),"-","△")&amp;"】"))</f>
        <v>【264.16】</v>
      </c>
      <c r="BD6" s="33">
        <f>IF(BD7="",NA(),BD7)</f>
        <v>433.77</v>
      </c>
      <c r="BE6" s="33">
        <f t="shared" ref="BE6:BM6" si="7">IF(BE7="",NA(),BE7)</f>
        <v>419.34</v>
      </c>
      <c r="BF6" s="33">
        <f t="shared" si="7"/>
        <v>369.67</v>
      </c>
      <c r="BG6" s="33">
        <f t="shared" si="7"/>
        <v>304.68</v>
      </c>
      <c r="BH6" s="33">
        <f t="shared" si="7"/>
        <v>279.18</v>
      </c>
      <c r="BI6" s="33">
        <f t="shared" si="7"/>
        <v>421.66</v>
      </c>
      <c r="BJ6" s="33">
        <f t="shared" si="7"/>
        <v>414.59</v>
      </c>
      <c r="BK6" s="33">
        <f t="shared" si="7"/>
        <v>404.78</v>
      </c>
      <c r="BL6" s="33">
        <f t="shared" si="7"/>
        <v>400.38</v>
      </c>
      <c r="BM6" s="33">
        <f t="shared" si="7"/>
        <v>393.27</v>
      </c>
      <c r="BN6" s="32" t="str">
        <f>IF(BN7="","",IF(BN7="-","【-】","【"&amp;SUBSTITUTE(TEXT(BN7,"#,##0.00"),"-","△")&amp;"】"))</f>
        <v>【283.72】</v>
      </c>
      <c r="BO6" s="33">
        <f>IF(BO7="",NA(),BO7)</f>
        <v>114.79</v>
      </c>
      <c r="BP6" s="33">
        <f t="shared" ref="BP6:BX6" si="8">IF(BP7="",NA(),BP7)</f>
        <v>114.53</v>
      </c>
      <c r="BQ6" s="33">
        <f t="shared" si="8"/>
        <v>120.48</v>
      </c>
      <c r="BR6" s="33">
        <f t="shared" si="8"/>
        <v>119.85</v>
      </c>
      <c r="BS6" s="33">
        <f t="shared" si="8"/>
        <v>131.69</v>
      </c>
      <c r="BT6" s="33">
        <f t="shared" si="8"/>
        <v>99.51</v>
      </c>
      <c r="BU6" s="33">
        <f t="shared" si="8"/>
        <v>97.71</v>
      </c>
      <c r="BV6" s="33">
        <f t="shared" si="8"/>
        <v>98.07</v>
      </c>
      <c r="BW6" s="33">
        <f t="shared" si="8"/>
        <v>96.56</v>
      </c>
      <c r="BX6" s="33">
        <f t="shared" si="8"/>
        <v>100.47</v>
      </c>
      <c r="BY6" s="32" t="str">
        <f>IF(BY7="","",IF(BY7="-","【-】","【"&amp;SUBSTITUTE(TEXT(BY7,"#,##0.00"),"-","△")&amp;"】"))</f>
        <v>【104.60】</v>
      </c>
      <c r="BZ6" s="33">
        <f>IF(BZ7="",NA(),BZ7)</f>
        <v>58.16</v>
      </c>
      <c r="CA6" s="33">
        <f t="shared" ref="CA6:CI6" si="9">IF(CA7="",NA(),CA7)</f>
        <v>56.66</v>
      </c>
      <c r="CB6" s="33">
        <f t="shared" si="9"/>
        <v>55.39</v>
      </c>
      <c r="CC6" s="33">
        <f t="shared" si="9"/>
        <v>60.17</v>
      </c>
      <c r="CD6" s="33">
        <f t="shared" si="9"/>
        <v>57.02</v>
      </c>
      <c r="CE6" s="33">
        <f t="shared" si="9"/>
        <v>171.34</v>
      </c>
      <c r="CF6" s="33">
        <f t="shared" si="9"/>
        <v>173.56</v>
      </c>
      <c r="CG6" s="33">
        <f t="shared" si="9"/>
        <v>172.26</v>
      </c>
      <c r="CH6" s="33">
        <f t="shared" si="9"/>
        <v>177.14</v>
      </c>
      <c r="CI6" s="33">
        <f t="shared" si="9"/>
        <v>169.82</v>
      </c>
      <c r="CJ6" s="32" t="str">
        <f>IF(CJ7="","",IF(CJ7="-","【-】","【"&amp;SUBSTITUTE(TEXT(CJ7,"#,##0.00"),"-","△")&amp;"】"))</f>
        <v>【164.21】</v>
      </c>
      <c r="CK6" s="33">
        <f>IF(CK7="",NA(),CK7)</f>
        <v>74.77</v>
      </c>
      <c r="CL6" s="33">
        <f t="shared" ref="CL6:CT6" si="10">IF(CL7="",NA(),CL7)</f>
        <v>73.22</v>
      </c>
      <c r="CM6" s="33">
        <f t="shared" si="10"/>
        <v>74.02</v>
      </c>
      <c r="CN6" s="33">
        <f t="shared" si="10"/>
        <v>74.83</v>
      </c>
      <c r="CO6" s="33">
        <f t="shared" si="10"/>
        <v>69.319999999999993</v>
      </c>
      <c r="CP6" s="33">
        <f t="shared" si="10"/>
        <v>56.8</v>
      </c>
      <c r="CQ6" s="33">
        <f t="shared" si="10"/>
        <v>55.84</v>
      </c>
      <c r="CR6" s="33">
        <f t="shared" si="10"/>
        <v>55.68</v>
      </c>
      <c r="CS6" s="33">
        <f t="shared" si="10"/>
        <v>55.64</v>
      </c>
      <c r="CT6" s="33">
        <f t="shared" si="10"/>
        <v>55.13</v>
      </c>
      <c r="CU6" s="32" t="str">
        <f>IF(CU7="","",IF(CU7="-","【-】","【"&amp;SUBSTITUTE(TEXT(CU7,"#,##0.00"),"-","△")&amp;"】"))</f>
        <v>【59.80】</v>
      </c>
      <c r="CV6" s="33">
        <f>IF(CV7="",NA(),CV7)</f>
        <v>82.97</v>
      </c>
      <c r="CW6" s="33">
        <f t="shared" ref="CW6:DE6" si="11">IF(CW7="",NA(),CW7)</f>
        <v>83.12</v>
      </c>
      <c r="CX6" s="33">
        <f t="shared" si="11"/>
        <v>83</v>
      </c>
      <c r="CY6" s="33">
        <f t="shared" si="11"/>
        <v>82.91</v>
      </c>
      <c r="CZ6" s="33">
        <f t="shared" si="11"/>
        <v>83.08</v>
      </c>
      <c r="DA6" s="33">
        <f t="shared" si="11"/>
        <v>83.67</v>
      </c>
      <c r="DB6" s="33">
        <f t="shared" si="11"/>
        <v>83.11</v>
      </c>
      <c r="DC6" s="33">
        <f t="shared" si="11"/>
        <v>83.18</v>
      </c>
      <c r="DD6" s="33">
        <f t="shared" si="11"/>
        <v>83.09</v>
      </c>
      <c r="DE6" s="33">
        <f t="shared" si="11"/>
        <v>83</v>
      </c>
      <c r="DF6" s="32" t="str">
        <f>IF(DF7="","",IF(DF7="-","【-】","【"&amp;SUBSTITUTE(TEXT(DF7,"#,##0.00"),"-","△")&amp;"】"))</f>
        <v>【89.78】</v>
      </c>
      <c r="DG6" s="33">
        <f>IF(DG7="",NA(),DG7)</f>
        <v>49.64</v>
      </c>
      <c r="DH6" s="33">
        <f t="shared" ref="DH6:DP6" si="12">IF(DH7="",NA(),DH7)</f>
        <v>51.08</v>
      </c>
      <c r="DI6" s="33">
        <f t="shared" si="12"/>
        <v>50.61</v>
      </c>
      <c r="DJ6" s="33">
        <f t="shared" si="12"/>
        <v>52.99</v>
      </c>
      <c r="DK6" s="33">
        <f t="shared" si="12"/>
        <v>53.5</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66.7</v>
      </c>
      <c r="DS6" s="33">
        <f t="shared" ref="DS6:EA6" si="13">IF(DS7="",NA(),DS7)</f>
        <v>66.7</v>
      </c>
      <c r="DT6" s="33">
        <f t="shared" si="13"/>
        <v>66.17</v>
      </c>
      <c r="DU6" s="33">
        <f t="shared" si="13"/>
        <v>65.86</v>
      </c>
      <c r="DV6" s="33">
        <f t="shared" si="13"/>
        <v>65.8</v>
      </c>
      <c r="DW6" s="33">
        <f t="shared" si="13"/>
        <v>6.46</v>
      </c>
      <c r="DX6" s="33">
        <f t="shared" si="13"/>
        <v>6.63</v>
      </c>
      <c r="DY6" s="33">
        <f t="shared" si="13"/>
        <v>7.73</v>
      </c>
      <c r="DZ6" s="33">
        <f t="shared" si="13"/>
        <v>8.8699999999999992</v>
      </c>
      <c r="EA6" s="33">
        <f t="shared" si="13"/>
        <v>9.85</v>
      </c>
      <c r="EB6" s="32" t="str">
        <f>IF(EB7="","",IF(EB7="-","【-】","【"&amp;SUBSTITUTE(TEXT(EB7,"#,##0.00"),"-","△")&amp;"】"))</f>
        <v>【12.42】</v>
      </c>
      <c r="EC6" s="33">
        <f>IF(EC7="",NA(),EC7)</f>
        <v>0.5</v>
      </c>
      <c r="ED6" s="33">
        <f t="shared" ref="ED6:EL6" si="14">IF(ED7="",NA(),ED7)</f>
        <v>0.51</v>
      </c>
      <c r="EE6" s="33">
        <f t="shared" si="14"/>
        <v>0.38</v>
      </c>
      <c r="EF6" s="33">
        <f t="shared" si="14"/>
        <v>0.94</v>
      </c>
      <c r="EG6" s="33">
        <f t="shared" si="14"/>
        <v>1.07</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304042</v>
      </c>
      <c r="D7" s="35">
        <v>46</v>
      </c>
      <c r="E7" s="35">
        <v>1</v>
      </c>
      <c r="F7" s="35">
        <v>0</v>
      </c>
      <c r="G7" s="35">
        <v>1</v>
      </c>
      <c r="H7" s="35" t="s">
        <v>93</v>
      </c>
      <c r="I7" s="35" t="s">
        <v>94</v>
      </c>
      <c r="J7" s="35" t="s">
        <v>95</v>
      </c>
      <c r="K7" s="35" t="s">
        <v>96</v>
      </c>
      <c r="L7" s="35" t="s">
        <v>97</v>
      </c>
      <c r="M7" s="36" t="s">
        <v>98</v>
      </c>
      <c r="N7" s="36">
        <v>62.58</v>
      </c>
      <c r="O7" s="36">
        <v>99.68</v>
      </c>
      <c r="P7" s="36">
        <v>2100</v>
      </c>
      <c r="Q7" s="36">
        <v>15464</v>
      </c>
      <c r="R7" s="36">
        <v>57.37</v>
      </c>
      <c r="S7" s="36">
        <v>269.55</v>
      </c>
      <c r="T7" s="36">
        <v>15417</v>
      </c>
      <c r="U7" s="36">
        <v>57.37</v>
      </c>
      <c r="V7" s="36">
        <v>268.73</v>
      </c>
      <c r="W7" s="36">
        <v>116.88</v>
      </c>
      <c r="X7" s="36">
        <v>116.24</v>
      </c>
      <c r="Y7" s="36">
        <v>123.75</v>
      </c>
      <c r="Z7" s="36">
        <v>122.75</v>
      </c>
      <c r="AA7" s="36">
        <v>130.07</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2042.53</v>
      </c>
      <c r="AT7" s="36">
        <v>3574.13</v>
      </c>
      <c r="AU7" s="36">
        <v>1526</v>
      </c>
      <c r="AV7" s="36">
        <v>2345.1999999999998</v>
      </c>
      <c r="AW7" s="36">
        <v>232.28</v>
      </c>
      <c r="AX7" s="36">
        <v>969.16</v>
      </c>
      <c r="AY7" s="36">
        <v>995.5</v>
      </c>
      <c r="AZ7" s="36">
        <v>915.5</v>
      </c>
      <c r="BA7" s="36">
        <v>963.24</v>
      </c>
      <c r="BB7" s="36">
        <v>381.53</v>
      </c>
      <c r="BC7" s="36">
        <v>264.16000000000003</v>
      </c>
      <c r="BD7" s="36">
        <v>433.77</v>
      </c>
      <c r="BE7" s="36">
        <v>419.34</v>
      </c>
      <c r="BF7" s="36">
        <v>369.67</v>
      </c>
      <c r="BG7" s="36">
        <v>304.68</v>
      </c>
      <c r="BH7" s="36">
        <v>279.18</v>
      </c>
      <c r="BI7" s="36">
        <v>421.66</v>
      </c>
      <c r="BJ7" s="36">
        <v>414.59</v>
      </c>
      <c r="BK7" s="36">
        <v>404.78</v>
      </c>
      <c r="BL7" s="36">
        <v>400.38</v>
      </c>
      <c r="BM7" s="36">
        <v>393.27</v>
      </c>
      <c r="BN7" s="36">
        <v>283.72000000000003</v>
      </c>
      <c r="BO7" s="36">
        <v>114.79</v>
      </c>
      <c r="BP7" s="36">
        <v>114.53</v>
      </c>
      <c r="BQ7" s="36">
        <v>120.48</v>
      </c>
      <c r="BR7" s="36">
        <v>119.85</v>
      </c>
      <c r="BS7" s="36">
        <v>131.69</v>
      </c>
      <c r="BT7" s="36">
        <v>99.51</v>
      </c>
      <c r="BU7" s="36">
        <v>97.71</v>
      </c>
      <c r="BV7" s="36">
        <v>98.07</v>
      </c>
      <c r="BW7" s="36">
        <v>96.56</v>
      </c>
      <c r="BX7" s="36">
        <v>100.47</v>
      </c>
      <c r="BY7" s="36">
        <v>104.6</v>
      </c>
      <c r="BZ7" s="36">
        <v>58.16</v>
      </c>
      <c r="CA7" s="36">
        <v>56.66</v>
      </c>
      <c r="CB7" s="36">
        <v>55.39</v>
      </c>
      <c r="CC7" s="36">
        <v>60.17</v>
      </c>
      <c r="CD7" s="36">
        <v>57.02</v>
      </c>
      <c r="CE7" s="36">
        <v>171.34</v>
      </c>
      <c r="CF7" s="36">
        <v>173.56</v>
      </c>
      <c r="CG7" s="36">
        <v>172.26</v>
      </c>
      <c r="CH7" s="36">
        <v>177.14</v>
      </c>
      <c r="CI7" s="36">
        <v>169.82</v>
      </c>
      <c r="CJ7" s="36">
        <v>164.21</v>
      </c>
      <c r="CK7" s="36">
        <v>74.77</v>
      </c>
      <c r="CL7" s="36">
        <v>73.22</v>
      </c>
      <c r="CM7" s="36">
        <v>74.02</v>
      </c>
      <c r="CN7" s="36">
        <v>74.83</v>
      </c>
      <c r="CO7" s="36">
        <v>69.319999999999993</v>
      </c>
      <c r="CP7" s="36">
        <v>56.8</v>
      </c>
      <c r="CQ7" s="36">
        <v>55.84</v>
      </c>
      <c r="CR7" s="36">
        <v>55.68</v>
      </c>
      <c r="CS7" s="36">
        <v>55.64</v>
      </c>
      <c r="CT7" s="36">
        <v>55.13</v>
      </c>
      <c r="CU7" s="36">
        <v>59.8</v>
      </c>
      <c r="CV7" s="36">
        <v>82.97</v>
      </c>
      <c r="CW7" s="36">
        <v>83.12</v>
      </c>
      <c r="CX7" s="36">
        <v>83</v>
      </c>
      <c r="CY7" s="36">
        <v>82.91</v>
      </c>
      <c r="CZ7" s="36">
        <v>83.08</v>
      </c>
      <c r="DA7" s="36">
        <v>83.67</v>
      </c>
      <c r="DB7" s="36">
        <v>83.11</v>
      </c>
      <c r="DC7" s="36">
        <v>83.18</v>
      </c>
      <c r="DD7" s="36">
        <v>83.09</v>
      </c>
      <c r="DE7" s="36">
        <v>83</v>
      </c>
      <c r="DF7" s="36">
        <v>89.78</v>
      </c>
      <c r="DG7" s="36">
        <v>49.64</v>
      </c>
      <c r="DH7" s="36">
        <v>51.08</v>
      </c>
      <c r="DI7" s="36">
        <v>50.61</v>
      </c>
      <c r="DJ7" s="36">
        <v>52.99</v>
      </c>
      <c r="DK7" s="36">
        <v>53.5</v>
      </c>
      <c r="DL7" s="36">
        <v>36.21</v>
      </c>
      <c r="DM7" s="36">
        <v>37.090000000000003</v>
      </c>
      <c r="DN7" s="36">
        <v>38.07</v>
      </c>
      <c r="DO7" s="36">
        <v>39.06</v>
      </c>
      <c r="DP7" s="36">
        <v>46.66</v>
      </c>
      <c r="DQ7" s="36">
        <v>46.31</v>
      </c>
      <c r="DR7" s="36">
        <v>66.7</v>
      </c>
      <c r="DS7" s="36">
        <v>66.7</v>
      </c>
      <c r="DT7" s="36">
        <v>66.17</v>
      </c>
      <c r="DU7" s="36">
        <v>65.86</v>
      </c>
      <c r="DV7" s="36">
        <v>65.8</v>
      </c>
      <c r="DW7" s="36">
        <v>6.46</v>
      </c>
      <c r="DX7" s="36">
        <v>6.63</v>
      </c>
      <c r="DY7" s="36">
        <v>7.73</v>
      </c>
      <c r="DZ7" s="36">
        <v>8.8699999999999992</v>
      </c>
      <c r="EA7" s="36">
        <v>9.85</v>
      </c>
      <c r="EB7" s="36">
        <v>12.42</v>
      </c>
      <c r="EC7" s="36">
        <v>0.5</v>
      </c>
      <c r="ED7" s="36">
        <v>0.51</v>
      </c>
      <c r="EE7" s="36">
        <v>0.38</v>
      </c>
      <c r="EF7" s="36">
        <v>0.94</v>
      </c>
      <c r="EG7" s="36">
        <v>1.07</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2016-02-03T07:25:53Z</dcterms:created>
  <dcterms:modified xsi:type="dcterms:W3CDTF">2016-02-22T00:09:27Z</dcterms:modified>
  <cp:category/>
</cp:coreProperties>
</file>