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<sst xmlns="http://schemas.openxmlformats.org/spreadsheetml/2006/main" count="221" uniqueCount="111">
  <si>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</si>
  <si>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</si>
  <si>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</si>
  <si>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</si>
  <si>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</si>
  <si>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</si>
  <si>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</si>
  <si>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</si>
  <si>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</si>
  <si>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</si>
  <si>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</si>
  <si>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</si>
  <si>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</si>
  <si>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</si>
  <si>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</si>
  <si>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</si>
  <si>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</si>
  <si>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</si>
  <si>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</si>
  <si>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</si>
  <si>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</si>
  <si>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</si>
  <si>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</si>
  <si>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</si>
  <si>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</si>
  <si>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</si>
  <si>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</si>
  <si>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</si>
  <si>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</si>
  <si>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</si>
  <si>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</si>
  <si>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</si>
  <si>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</si>
  <si>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</si>
  <si>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</si>
  <si>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</si>
  <si>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</si>
  <si>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</si>
  <si>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</si>
  <si>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</si>
  <si>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</si>
  <si>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</si>
  <si>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</si>
  <si>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</si>
  <si>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</si>
  <si>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</si>
  <si>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</si>
  <si>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</si>
  <si>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</si>
  <si>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</si>
  <si>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</si>
  <si>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</si>
  <si>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</si>
  <si>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</si>
  <si>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</si>
  <si>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</si>
  <si>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</si>
  <si>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</si>
  <si>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</si>
  <si>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</si>
  <si>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</si>
  <si>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</si>
  <si>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</si>
  <si>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</si>
  <si>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</si>
  <si>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</si>
  <si>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</si>
  <si>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</si>
  <si>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</si>
  <si>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</si>
  <si>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</si>
  <si>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</si>
  <si>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</si>
  <si>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</si>
  <si>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</si>
  <si>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</si>
  <si>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</si>
  <si>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</si>
  <si>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</si>
  <si>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</si>
  <si>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</si>
  <si>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</si>
  <si>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</si>
  <si>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</si>
  <si>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</si>
  <si>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</si>
  <si>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</si>
  <si>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</si>
  <si>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</si>
  <si>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</si>
  <si>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</si>
  <si>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</si>
  <si>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</si>
  <si>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</si>
  <si>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</si>
  <si>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</si>
  <si>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白浜町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</si>
  <si>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</si>
  <si>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</si>
  <si>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</si>
  <si>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</si>
  <si>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</si>
  <si>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</si>
  <si>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</si>
  <si>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</si>
  <si>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</si>
  <si>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</si>
  <si>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</si>
  <si>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比率は70～80%台で推移している。総収益に占める一般会計繰入金の割合が高く繰入金に依存した状況ではあるが、過去の年度と比較して、改善されている。
④企業債残高対事業規模比率(％)
　比率は類似団体平均値や全国平均値より低い状況である。現状において大規模工事等の予定もないことから、今後も減少することが見込まれる。
⑤経費回収率(％)
　使用料で回収する経費の割合はが39.85%と低く、不足部分については、一般会計からの繰入金で賄っている。
⑥汚水処理原価(円)
　汚水処理原価は、全国平均値より高い状況であるが、類似団体平均値よりは、若干低くなっている。更にコストの削減を図り、汚水処理原価の低下に取り組んでいきたい。
⑦施設利用率(％)
　1日の処理能力は152㎥であるが、平成26年度の処理量1日の平均が47.65㎥、利用率は32.89％にとどまっている。
⑧水洗化率(％)
　新たな加入者が増えても、学生の転出などによる減少もあるため、ほぼ横ばい状態が続いている。</t>
    <rPh sb="13" eb="15">
      <t>ヒリツ</t>
    </rPh>
    <rPh sb="22" eb="23">
      <t>ダイ</t>
    </rPh>
    <rPh sb="24" eb="26">
      <t>スイイ</t>
    </rPh>
    <rPh sb="31" eb="34">
      <t>ソウシュウエキ</t>
    </rPh>
    <rPh sb="35" eb="36">
      <t>シ</t>
    </rPh>
    <rPh sb="38" eb="40">
      <t>イッパン</t>
    </rPh>
    <rPh sb="40" eb="42">
      <t>カイケイ</t>
    </rPh>
    <rPh sb="42" eb="44">
      <t>クリイレ</t>
    </rPh>
    <rPh sb="44" eb="45">
      <t>キン</t>
    </rPh>
    <rPh sb="46" eb="48">
      <t>ワリアイ</t>
    </rPh>
    <rPh sb="49" eb="50">
      <t>タカ</t>
    </rPh>
    <rPh sb="51" eb="53">
      <t>クリイレ</t>
    </rPh>
    <rPh sb="53" eb="54">
      <t>キン</t>
    </rPh>
    <rPh sb="55" eb="57">
      <t>イゾン</t>
    </rPh>
    <rPh sb="59" eb="61">
      <t>ジョウキョウ</t>
    </rPh>
    <rPh sb="67" eb="69">
      <t>カコ</t>
    </rPh>
    <rPh sb="70" eb="72">
      <t>ネンド</t>
    </rPh>
    <rPh sb="73" eb="75">
      <t>ヒカク</t>
    </rPh>
    <rPh sb="78" eb="80">
      <t>カイゼン</t>
    </rPh>
    <rPh sb="105" eb="107">
      <t>ヒリツ</t>
    </rPh>
    <rPh sb="108" eb="110">
      <t>ルイジ</t>
    </rPh>
    <rPh sb="110" eb="112">
      <t>ダンタイ</t>
    </rPh>
    <rPh sb="112" eb="115">
      <t>ヘイキンチ</t>
    </rPh>
    <rPh sb="116" eb="118">
      <t>ゼンコク</t>
    </rPh>
    <rPh sb="118" eb="121">
      <t>ヘイキンチ</t>
    </rPh>
    <rPh sb="123" eb="124">
      <t>ヒク</t>
    </rPh>
    <rPh sb="125" eb="127">
      <t>ジョウキョウ</t>
    </rPh>
    <rPh sb="131" eb="133">
      <t>ゲンジョウ</t>
    </rPh>
    <rPh sb="137" eb="140">
      <t>ダイキボ</t>
    </rPh>
    <rPh sb="140" eb="142">
      <t>コウジ</t>
    </rPh>
    <rPh sb="142" eb="143">
      <t>トウ</t>
    </rPh>
    <rPh sb="144" eb="146">
      <t>ヨテイ</t>
    </rPh>
    <rPh sb="154" eb="156">
      <t>コンゴ</t>
    </rPh>
    <rPh sb="157" eb="159">
      <t>ゲンショウ</t>
    </rPh>
    <rPh sb="164" eb="166">
      <t>ミコ</t>
    </rPh>
    <rPh sb="182" eb="185">
      <t>シヨウリョウ</t>
    </rPh>
    <rPh sb="186" eb="188">
      <t>カイシュウ</t>
    </rPh>
    <rPh sb="190" eb="192">
      <t>ケイヒ</t>
    </rPh>
    <rPh sb="193" eb="195">
      <t>ワリアイ</t>
    </rPh>
    <rPh sb="204" eb="205">
      <t>ヒク</t>
    </rPh>
    <rPh sb="207" eb="209">
      <t>フソク</t>
    </rPh>
    <rPh sb="209" eb="211">
      <t>ブブン</t>
    </rPh>
    <rPh sb="217" eb="219">
      <t>イッパン</t>
    </rPh>
    <rPh sb="219" eb="221">
      <t>カイケイ</t>
    </rPh>
    <rPh sb="224" eb="226">
      <t>クリイレ</t>
    </rPh>
    <rPh sb="226" eb="227">
      <t>キン</t>
    </rPh>
    <rPh sb="228" eb="229">
      <t>マカナ</t>
    </rPh>
    <rPh sb="247" eb="249">
      <t>オスイ</t>
    </rPh>
    <rPh sb="249" eb="251">
      <t>ショリ</t>
    </rPh>
    <rPh sb="251" eb="253">
      <t>ゲンカ</t>
    </rPh>
    <rPh sb="255" eb="257">
      <t>ゼンコク</t>
    </rPh>
    <rPh sb="257" eb="259">
      <t>ヘイキン</t>
    </rPh>
    <rPh sb="259" eb="260">
      <t>アタイ</t>
    </rPh>
    <rPh sb="262" eb="263">
      <t>タカ</t>
    </rPh>
    <rPh sb="264" eb="266">
      <t>ジョウキョウ</t>
    </rPh>
    <rPh sb="271" eb="273">
      <t>ルイジ</t>
    </rPh>
    <rPh sb="273" eb="275">
      <t>ダンタイ</t>
    </rPh>
    <rPh sb="275" eb="278">
      <t>ヘイキンチ</t>
    </rPh>
    <rPh sb="282" eb="284">
      <t>ジャッカン</t>
    </rPh>
    <rPh sb="284" eb="285">
      <t>ヒク</t>
    </rPh>
    <rPh sb="292" eb="293">
      <t>サラ</t>
    </rPh>
    <rPh sb="298" eb="300">
      <t>サクゲン</t>
    </rPh>
    <rPh sb="301" eb="302">
      <t>ハカ</t>
    </rPh>
    <rPh sb="304" eb="306">
      <t>オスイ</t>
    </rPh>
    <rPh sb="306" eb="308">
      <t>ショリ</t>
    </rPh>
    <rPh sb="308" eb="310">
      <t>ゲンカ</t>
    </rPh>
    <rPh sb="311" eb="313">
      <t>テイカ</t>
    </rPh>
    <rPh sb="314" eb="315">
      <t>ト</t>
    </rPh>
    <rPh sb="316" eb="317">
      <t>ク</t>
    </rPh>
    <rPh sb="339" eb="341">
      <t>ショリ</t>
    </rPh>
    <rPh sb="341" eb="343">
      <t>ノウリョク</t>
    </rPh>
    <rPh sb="353" eb="355">
      <t>ヘイセイ</t>
    </rPh>
    <rPh sb="357" eb="359">
      <t>ネンド</t>
    </rPh>
    <rPh sb="360" eb="362">
      <t>ショリ</t>
    </rPh>
    <rPh sb="362" eb="363">
      <t>リョウ</t>
    </rPh>
    <rPh sb="364" eb="365">
      <t>ニチ</t>
    </rPh>
    <rPh sb="366" eb="368">
      <t>ヘイキン</t>
    </rPh>
    <rPh sb="376" eb="379">
      <t>リヨウリツ</t>
    </rPh>
    <rPh sb="406" eb="407">
      <t>アラ</t>
    </rPh>
    <rPh sb="409" eb="411">
      <t>カニュウ</t>
    </rPh>
    <rPh sb="411" eb="412">
      <t>モノ</t>
    </rPh>
    <rPh sb="413" eb="414">
      <t>フ</t>
    </rPh>
    <rPh sb="418" eb="420">
      <t>ガクセイ</t>
    </rPh>
    <rPh sb="421" eb="423">
      <t>テンシュツ</t>
    </rPh>
    <rPh sb="428" eb="430">
      <t>ゲンショウ</t>
    </rPh>
    <rPh sb="438" eb="439">
      <t>ヨコ</t>
    </rPh>
    <rPh sb="441" eb="443">
      <t>ジョウタイ</t>
    </rPh>
    <rPh sb="444" eb="445">
      <t>ツヅ</t>
    </rPh>
    <phoneticPr fontId="4"/>
  </si>
  <si>
    <t>③管渠改善率(％)
　当施設の管渠は耐用年数が経過しておらず現在のところ更新は行っておりません。</t>
    <rPh sb="1" eb="3">
      <t>カンキョ</t>
    </rPh>
    <rPh sb="3" eb="5">
      <t>カイゼン</t>
    </rPh>
    <rPh sb="5" eb="6">
      <t>リツ</t>
    </rPh>
    <rPh sb="11" eb="14">
      <t>トウシセツ</t>
    </rPh>
    <rPh sb="15" eb="17">
      <t>カンキョ</t>
    </rPh>
    <rPh sb="18" eb="20">
      <t>タイヨウ</t>
    </rPh>
    <rPh sb="20" eb="22">
      <t>ネンスウ</t>
    </rPh>
    <rPh sb="23" eb="25">
      <t>ケイカ</t>
    </rPh>
    <rPh sb="30" eb="32">
      <t>ゲンザイ</t>
    </rPh>
    <rPh sb="36" eb="38">
      <t>コウシン</t>
    </rPh>
    <rPh sb="39" eb="40">
      <t>オコナ</t>
    </rPh>
    <phoneticPr fontId="4"/>
  </si>
  <si>
    <t>　新たな加入者が増えても、学生の転出などによる減少もあるため、水洗化率及び施設利用率は、ほぼ横ばい状態が続いている。施設の効率性、地域の水洗化率の向上を図るとともに、さらなる経営健全化に努めるため、未接続者への加入促進に、より一層取り組んでいく必要がある。</t>
    <rPh sb="31" eb="34">
      <t>スイセンカ</t>
    </rPh>
    <rPh sb="34" eb="35">
      <t>リツ</t>
    </rPh>
    <rPh sb="35" eb="36">
      <t>オヨ</t>
    </rPh>
    <rPh sb="37" eb="39">
      <t>シセツ</t>
    </rPh>
    <rPh sb="39" eb="42">
      <t>リヨウリツ</t>
    </rPh>
    <rPh sb="58" eb="60">
      <t>シセツ</t>
    </rPh>
    <rPh sb="61" eb="64">
      <t>コウリツセイ</t>
    </rPh>
    <rPh sb="65" eb="67">
      <t>チイキ</t>
    </rPh>
    <rPh sb="68" eb="71">
      <t>スイセンカ</t>
    </rPh>
    <rPh sb="71" eb="72">
      <t>リツ</t>
    </rPh>
    <rPh sb="73" eb="75">
      <t>コウジョウ</t>
    </rPh>
    <rPh sb="76" eb="77">
      <t>ハカ</t>
    </rPh>
    <rPh sb="87" eb="89">
      <t>ケイエイ</t>
    </rPh>
    <rPh sb="89" eb="92">
      <t>ケンゼンカ</t>
    </rPh>
    <rPh sb="93" eb="94">
      <t>ツト</t>
    </rPh>
    <rPh sb="99" eb="102">
      <t>ミセツゾク</t>
    </rPh>
    <rPh sb="102" eb="103">
      <t>シャ</t>
    </rPh>
    <rPh sb="105" eb="107">
      <t>カニュウ</t>
    </rPh>
    <rPh sb="107" eb="109">
      <t>ソクシン</t>
    </rPh>
    <rPh sb="113" eb="115">
      <t>イッソウ</t>
    </rPh>
    <rPh sb="115" eb="116">
      <t>ト</t>
    </rPh>
    <rPh sb="117" eb="118">
      <t>ク</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</si>
</sst>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656256"/>
        <c:axId val="826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2656256"/>
        <c:axId val="82695296"/>
      </c:lineChart>
      <c:dateAx>
        <c:axId val="82656256"/>
        <c:scaling>
          <c:orientation val="minMax"/>
        </c:scaling>
        <c:delete val="1"/>
        <c:axPos val="b"/>
        <c:numFmt formatCode="ge" sourceLinked="1"/>
        <c:majorTickMark val="none"/>
        <c:minorTickMark val="none"/>
        <c:tickLblPos val="none"/>
        <c:crossAx val="82695296"/>
        <c:crosses val="autoZero"/>
        <c:auto val="1"/>
        <c:lblOffset val="100"/>
        <c:baseTimeUnit val="years"/>
      </c:dateAx>
      <c:valAx>
        <c:axId val="826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33.549999999999997</c:v>
                </c:pt>
                <c:pt idx="1">
                  <c:v>34.21</c:v>
                </c:pt>
                <c:pt idx="2">
                  <c:v>34.21</c:v>
                </c:pt>
                <c:pt idx="3">
                  <c:v>22.37</c:v>
                </c:pt>
                <c:pt idx="4">
                  <c:v>32.89</c:v>
                </c:pt>
              </c:numCache>
            </c:numRef>
          </c:val>
        </c:ser>
        <c:dLbls>
          <c:showLegendKey val="0"/>
          <c:showVal val="0"/>
          <c:showCatName val="0"/>
          <c:showSerName val="0"/>
          <c:showPercent val="0"/>
          <c:showBubbleSize val="0"/>
        </c:dLbls>
        <c:gapWidth val="150"/>
        <c:axId val="87829888"/>
        <c:axId val="878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7829888"/>
        <c:axId val="87836160"/>
      </c:lineChart>
      <c:dateAx>
        <c:axId val="87829888"/>
        <c:scaling>
          <c:orientation val="minMax"/>
        </c:scaling>
        <c:delete val="1"/>
        <c:axPos val="b"/>
        <c:numFmt formatCode="ge" sourceLinked="1"/>
        <c:majorTickMark val="none"/>
        <c:minorTickMark val="none"/>
        <c:tickLblPos val="none"/>
        <c:crossAx val="87836160"/>
        <c:crosses val="autoZero"/>
        <c:auto val="1"/>
        <c:lblOffset val="100"/>
        <c:baseTimeUnit val="years"/>
      </c:dateAx>
      <c:valAx>
        <c:axId val="87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56.12</c:v>
                </c:pt>
                <c:pt idx="1">
                  <c:v>58.15</c:v>
                </c:pt>
                <c:pt idx="2">
                  <c:v>60.98</c:v>
                </c:pt>
                <c:pt idx="3">
                  <c:v>58.87</c:v>
                </c:pt>
                <c:pt idx="4">
                  <c:v>60.39</c:v>
                </c:pt>
              </c:numCache>
            </c:numRef>
          </c:val>
        </c:ser>
        <c:dLbls>
          <c:showLegendKey val="0"/>
          <c:showVal val="0"/>
          <c:showCatName val="0"/>
          <c:showSerName val="0"/>
          <c:showPercent val="0"/>
          <c:showBubbleSize val="0"/>
        </c:dLbls>
        <c:gapWidth val="150"/>
        <c:axId val="87858176"/>
        <c:axId val="878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7858176"/>
        <c:axId val="87872640"/>
      </c:lineChart>
      <c:dateAx>
        <c:axId val="87858176"/>
        <c:scaling>
          <c:orientation val="minMax"/>
        </c:scaling>
        <c:delete val="1"/>
        <c:axPos val="b"/>
        <c:numFmt formatCode="ge" sourceLinked="1"/>
        <c:majorTickMark val="none"/>
        <c:minorTickMark val="none"/>
        <c:tickLblPos val="none"/>
        <c:crossAx val="87872640"/>
        <c:crosses val="autoZero"/>
        <c:auto val="1"/>
        <c:lblOffset val="100"/>
        <c:baseTimeUnit val="years"/>
      </c:dateAx>
      <c:valAx>
        <c:axId val="878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75.19</c:v>
                </c:pt>
                <c:pt idx="1">
                  <c:v>75.290000000000006</c:v>
                </c:pt>
                <c:pt idx="2">
                  <c:v>76.13</c:v>
                </c:pt>
                <c:pt idx="3">
                  <c:v>79.510000000000005</c:v>
                </c:pt>
                <c:pt idx="4">
                  <c:v>83.06</c:v>
                </c:pt>
              </c:numCache>
            </c:numRef>
          </c:val>
        </c:ser>
        <c:dLbls>
          <c:showLegendKey val="0"/>
          <c:showVal val="0"/>
          <c:showCatName val="0"/>
          <c:showSerName val="0"/>
          <c:showPercent val="0"/>
          <c:showBubbleSize val="0"/>
        </c:dLbls>
        <c:gapWidth val="150"/>
        <c:axId val="87313024"/>
        <c:axId val="873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13024"/>
        <c:axId val="87319296"/>
      </c:lineChart>
      <c:dateAx>
        <c:axId val="87313024"/>
        <c:scaling>
          <c:orientation val="minMax"/>
        </c:scaling>
        <c:delete val="1"/>
        <c:axPos val="b"/>
        <c:numFmt formatCode="ge" sourceLinked="1"/>
        <c:majorTickMark val="none"/>
        <c:minorTickMark val="none"/>
        <c:tickLblPos val="none"/>
        <c:crossAx val="87319296"/>
        <c:crosses val="autoZero"/>
        <c:auto val="1"/>
        <c:lblOffset val="100"/>
        <c:baseTimeUnit val="years"/>
      </c:dateAx>
      <c:valAx>
        <c:axId val="873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61792"/>
        <c:axId val="873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1792"/>
        <c:axId val="87372160"/>
      </c:lineChart>
      <c:dateAx>
        <c:axId val="87361792"/>
        <c:scaling>
          <c:orientation val="minMax"/>
        </c:scaling>
        <c:delete val="1"/>
        <c:axPos val="b"/>
        <c:numFmt formatCode="ge" sourceLinked="1"/>
        <c:majorTickMark val="none"/>
        <c:minorTickMark val="none"/>
        <c:tickLblPos val="none"/>
        <c:crossAx val="87372160"/>
        <c:crosses val="autoZero"/>
        <c:auto val="1"/>
        <c:lblOffset val="100"/>
        <c:baseTimeUnit val="years"/>
      </c:dateAx>
      <c:valAx>
        <c:axId val="873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90080"/>
        <c:axId val="87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90080"/>
        <c:axId val="87400448"/>
      </c:lineChart>
      <c:dateAx>
        <c:axId val="87390080"/>
        <c:scaling>
          <c:orientation val="minMax"/>
        </c:scaling>
        <c:delete val="1"/>
        <c:axPos val="b"/>
        <c:numFmt formatCode="ge" sourceLinked="1"/>
        <c:majorTickMark val="none"/>
        <c:minorTickMark val="none"/>
        <c:tickLblPos val="none"/>
        <c:crossAx val="87400448"/>
        <c:crosses val="autoZero"/>
        <c:auto val="1"/>
        <c:lblOffset val="100"/>
        <c:baseTimeUnit val="years"/>
      </c:dateAx>
      <c:valAx>
        <c:axId val="87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12960"/>
        <c:axId val="875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12960"/>
        <c:axId val="87515136"/>
      </c:lineChart>
      <c:dateAx>
        <c:axId val="87512960"/>
        <c:scaling>
          <c:orientation val="minMax"/>
        </c:scaling>
        <c:delete val="1"/>
        <c:axPos val="b"/>
        <c:numFmt formatCode="ge" sourceLinked="1"/>
        <c:majorTickMark val="none"/>
        <c:minorTickMark val="none"/>
        <c:tickLblPos val="none"/>
        <c:crossAx val="87515136"/>
        <c:crosses val="autoZero"/>
        <c:auto val="1"/>
        <c:lblOffset val="100"/>
        <c:baseTimeUnit val="years"/>
      </c:dateAx>
      <c:valAx>
        <c:axId val="875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37152"/>
        <c:axId val="875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37152"/>
        <c:axId val="87539072"/>
      </c:lineChart>
      <c:dateAx>
        <c:axId val="87537152"/>
        <c:scaling>
          <c:orientation val="minMax"/>
        </c:scaling>
        <c:delete val="1"/>
        <c:axPos val="b"/>
        <c:numFmt formatCode="ge" sourceLinked="1"/>
        <c:majorTickMark val="none"/>
        <c:minorTickMark val="none"/>
        <c:tickLblPos val="none"/>
        <c:crossAx val="87539072"/>
        <c:crosses val="autoZero"/>
        <c:auto val="1"/>
        <c:lblOffset val="100"/>
        <c:baseTimeUnit val="years"/>
      </c:dateAx>
      <c:valAx>
        <c:axId val="875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1201.4000000000001</c:v>
                </c:pt>
                <c:pt idx="1">
                  <c:v>1109.8399999999999</c:v>
                </c:pt>
                <c:pt idx="2">
                  <c:v>1000.08</c:v>
                </c:pt>
                <c:pt idx="3">
                  <c:v>919.07</c:v>
                </c:pt>
                <c:pt idx="4">
                  <c:v>831.92</c:v>
                </c:pt>
              </c:numCache>
            </c:numRef>
          </c:val>
        </c:ser>
        <c:dLbls>
          <c:showLegendKey val="0"/>
          <c:showVal val="0"/>
          <c:showCatName val="0"/>
          <c:showSerName val="0"/>
          <c:showPercent val="0"/>
          <c:showBubbleSize val="0"/>
        </c:dLbls>
        <c:gapWidth val="150"/>
        <c:axId val="87655552"/>
        <c:axId val="876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7655552"/>
        <c:axId val="87657472"/>
      </c:lineChart>
      <c:dateAx>
        <c:axId val="87655552"/>
        <c:scaling>
          <c:orientation val="minMax"/>
        </c:scaling>
        <c:delete val="1"/>
        <c:axPos val="b"/>
        <c:numFmt formatCode="ge" sourceLinked="1"/>
        <c:majorTickMark val="none"/>
        <c:minorTickMark val="none"/>
        <c:tickLblPos val="none"/>
        <c:crossAx val="87657472"/>
        <c:crosses val="autoZero"/>
        <c:auto val="1"/>
        <c:lblOffset val="100"/>
        <c:baseTimeUnit val="years"/>
      </c:dateAx>
      <c:valAx>
        <c:axId val="876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27.34</c:v>
                </c:pt>
                <c:pt idx="1">
                  <c:v>32.82</c:v>
                </c:pt>
                <c:pt idx="2">
                  <c:v>37.130000000000003</c:v>
                </c:pt>
                <c:pt idx="3">
                  <c:v>36.75</c:v>
                </c:pt>
                <c:pt idx="4">
                  <c:v>39.85</c:v>
                </c:pt>
              </c:numCache>
            </c:numRef>
          </c:val>
        </c:ser>
        <c:dLbls>
          <c:showLegendKey val="0"/>
          <c:showVal val="0"/>
          <c:showCatName val="0"/>
          <c:showSerName val="0"/>
          <c:showPercent val="0"/>
          <c:showBubbleSize val="0"/>
        </c:dLbls>
        <c:gapWidth val="150"/>
        <c:axId val="87753472"/>
        <c:axId val="877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7753472"/>
        <c:axId val="87755392"/>
      </c:lineChart>
      <c:dateAx>
        <c:axId val="87753472"/>
        <c:scaling>
          <c:orientation val="minMax"/>
        </c:scaling>
        <c:delete val="1"/>
        <c:axPos val="b"/>
        <c:numFmt formatCode="ge" sourceLinked="1"/>
        <c:majorTickMark val="none"/>
        <c:minorTickMark val="none"/>
        <c:tickLblPos val="none"/>
        <c:crossAx val="87755392"/>
        <c:crosses val="autoZero"/>
        <c:auto val="1"/>
        <c:lblOffset val="100"/>
        <c:baseTimeUnit val="years"/>
      </c:dateAx>
      <c:valAx>
        <c:axId val="877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473.1</c:v>
                </c:pt>
                <c:pt idx="1">
                  <c:v>371.89</c:v>
                </c:pt>
                <c:pt idx="2">
                  <c:v>344.73</c:v>
                </c:pt>
                <c:pt idx="3">
                  <c:v>536.64</c:v>
                </c:pt>
                <c:pt idx="4">
                  <c:v>343.2</c:v>
                </c:pt>
              </c:numCache>
            </c:numRef>
          </c:val>
        </c:ser>
        <c:dLbls>
          <c:showLegendKey val="0"/>
          <c:showVal val="0"/>
          <c:showCatName val="0"/>
          <c:showSerName val="0"/>
          <c:showPercent val="0"/>
          <c:showBubbleSize val="0"/>
        </c:dLbls>
        <c:gapWidth val="150"/>
        <c:axId val="87789568"/>
        <c:axId val="87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7789568"/>
        <c:axId val="87791488"/>
      </c:lineChart>
      <c:dateAx>
        <c:axId val="87789568"/>
        <c:scaling>
          <c:orientation val="minMax"/>
        </c:scaling>
        <c:delete val="1"/>
        <c:axPos val="b"/>
        <c:numFmt formatCode="ge" sourceLinked="1"/>
        <c:majorTickMark val="none"/>
        <c:minorTickMark val="none"/>
        <c:tickLblPos val="none"/>
        <c:crossAx val="87791488"/>
        <c:crosses val="autoZero"/>
        <c:auto val="1"/>
        <c:lblOffset val="100"/>
        <c:baseTimeUnit val="years"/>
      </c:dateAx>
      <c:valAx>
        <c:axId val="877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白浜町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22587</v>
      </c>
      <c r="AM8" s="64"/>
      <c r="AN8" s="64"/>
      <c r="AO8" s="64"/>
      <c r="AP8" s="64"/>
      <c r="AQ8" s="64"/>
      <c r="AR8" s="64"/>
      <c r="AS8" s="64"/>
      <c r="AT8" s="63">
        <f>データ!S6</f>
        <v>200.96</v>
      </c>
      <c r="AU8" s="63"/>
      <c r="AV8" s="63"/>
      <c r="AW8" s="63"/>
      <c r="AX8" s="63"/>
      <c r="AY8" s="63"/>
      <c r="AZ8" s="63"/>
      <c r="BA8" s="63"/>
      <c r="BB8" s="63">
        <f>データ!T6</f>
        <v>112.4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1.1299999999999999</v>
      </c>
      <c r="Q10" s="63"/>
      <c r="R10" s="63"/>
      <c r="S10" s="63"/>
      <c r="T10" s="63"/>
      <c r="U10" s="63"/>
      <c r="V10" s="63"/>
      <c r="W10" s="63">
        <f>データ!P6</f>
        <v>100</v>
      </c>
      <c r="X10" s="63"/>
      <c r="Y10" s="63"/>
      <c r="Z10" s="63"/>
      <c r="AA10" s="63"/>
      <c r="AB10" s="63"/>
      <c r="AC10" s="63"/>
      <c r="AD10" s="64">
        <f>データ!Q6</f>
        <v>3000</v>
      </c>
      <c r="AE10" s="64"/>
      <c r="AF10" s="64"/>
      <c r="AG10" s="64"/>
      <c r="AH10" s="64"/>
      <c r="AI10" s="64"/>
      <c r="AJ10" s="64"/>
      <c r="AK10" s="2"/>
      <c r="AL10" s="64">
        <f>データ!U6</f>
        <v>255</v>
      </c>
      <c r="AM10" s="64"/>
      <c r="AN10" s="64"/>
      <c r="AO10" s="64"/>
      <c r="AP10" s="64"/>
      <c r="AQ10" s="64"/>
      <c r="AR10" s="64"/>
      <c r="AS10" s="64"/>
      <c r="AT10" s="63">
        <f>データ!V6</f>
        <v>0.09</v>
      </c>
      <c r="AU10" s="63"/>
      <c r="AV10" s="63"/>
      <c r="AW10" s="63"/>
      <c r="AX10" s="63"/>
      <c r="AY10" s="63"/>
      <c r="AZ10" s="63"/>
      <c r="BA10" s="63"/>
      <c r="BB10" s="63">
        <f>データ!W6</f>
        <v>2833.33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304018</v>
      </c>
      <c r="D6" s="31">
        <f t="shared" si="3"/>
        <v>47</v>
      </c>
      <c r="E6" s="31">
        <f t="shared" si="3"/>
        <v>17</v>
      </c>
      <c r="F6" s="31">
        <f t="shared" si="3"/>
        <v>5</v>
      </c>
      <c r="G6" s="31">
        <f t="shared" si="3"/>
        <v>0</v>
      </c>
      <c r="H6" s="31" t="str">
        <f t="shared" si="3"/>
        <v>和歌山県　白浜町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1.1299999999999999</v>
      </c>
      <c r="P6" s="32">
        <f t="shared" si="3"/>
        <v>100</v>
      </c>
      <c r="Q6" s="32">
        <f t="shared" si="3"/>
        <v>3000</v>
      </c>
      <c r="R6" s="32">
        <f t="shared" si="3"/>
        <v>22587</v>
      </c>
      <c r="S6" s="32">
        <f t="shared" si="3"/>
        <v>200.96</v>
      </c>
      <c r="T6" s="32">
        <f t="shared" si="3"/>
        <v>112.4</v>
      </c>
      <c r="U6" s="32">
        <f t="shared" si="3"/>
        <v>255</v>
      </c>
      <c r="V6" s="32">
        <f t="shared" si="3"/>
        <v>0.09</v>
      </c>
      <c r="W6" s="32">
        <f t="shared" si="3"/>
        <v>2833.33</v>
      </c>
      <c r="X6" s="33">
        <f>IF(X7="",NA(),X7)</f>
        <v>75.19</v>
      </c>
      <c r="Y6" s="33">
        <f t="shared" ref="Y6:AG6" si="4">IF(Y7="",NA(),Y7)</f>
        <v>75.290000000000006</v>
      </c>
      <c r="Z6" s="33">
        <f t="shared" si="4"/>
        <v>76.13</v>
      </c>
      <c r="AA6" s="33">
        <f t="shared" si="4"/>
        <v>79.510000000000005</v>
      </c>
      <c r="AB6" s="33">
        <f t="shared" si="4"/>
        <v>83.06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1201.4000000000001</v>
      </c>
      <c r="BF6" s="33">
        <f t="shared" ref="BF6:BN6" si="7">IF(BF7="",NA(),BF7)</f>
        <v>1109.8399999999999</v>
      </c>
      <c r="BG6" s="33">
        <f t="shared" si="7"/>
        <v>1000.08</v>
      </c>
      <c r="BH6" s="33">
        <f t="shared" si="7"/>
        <v>919.07</v>
      </c>
      <c r="BI6" s="33">
        <f t="shared" si="7"/>
        <v>831.92</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27.34</v>
      </c>
      <c r="BQ6" s="33">
        <f t="shared" ref="BQ6:BY6" si="8">IF(BQ7="",NA(),BQ7)</f>
        <v>32.82</v>
      </c>
      <c r="BR6" s="33">
        <f t="shared" si="8"/>
        <v>37.130000000000003</v>
      </c>
      <c r="BS6" s="33">
        <f t="shared" si="8"/>
        <v>36.75</v>
      </c>
      <c r="BT6" s="33">
        <f t="shared" si="8"/>
        <v>39.85</v>
      </c>
      <c r="BU6" s="33">
        <f t="shared" si="8"/>
        <v>43.24</v>
      </c>
      <c r="BV6" s="33">
        <f t="shared" si="8"/>
        <v>42.13</v>
      </c>
      <c r="BW6" s="33">
        <f t="shared" si="8"/>
        <v>42.48</v>
      </c>
      <c r="BX6" s="33">
        <f t="shared" si="8"/>
        <v>41.04</v>
      </c>
      <c r="BY6" s="33">
        <f t="shared" si="8"/>
        <v>41.08</v>
      </c>
      <c r="BZ6" s="32" t="str">
        <f>IF(BZ7="","",IF(BZ7="-","【-】","【"&amp;SUBSTITUTE(TEXT(BZ7,"#,##0.00"),"-","△")&amp;"】"))</f>
        <v>【51.49】</v>
      </c>
      <c r="CA6" s="33">
        <f>IF(CA7="",NA(),CA7)</f>
        <v>473.1</v>
      </c>
      <c r="CB6" s="33">
        <f t="shared" ref="CB6:CJ6" si="9">IF(CB7="",NA(),CB7)</f>
        <v>371.89</v>
      </c>
      <c r="CC6" s="33">
        <f t="shared" si="9"/>
        <v>344.73</v>
      </c>
      <c r="CD6" s="33">
        <f t="shared" si="9"/>
        <v>536.64</v>
      </c>
      <c r="CE6" s="33">
        <f t="shared" si="9"/>
        <v>343.2</v>
      </c>
      <c r="CF6" s="33">
        <f t="shared" si="9"/>
        <v>338.76</v>
      </c>
      <c r="CG6" s="33">
        <f t="shared" si="9"/>
        <v>348.41</v>
      </c>
      <c r="CH6" s="33">
        <f t="shared" si="9"/>
        <v>343.8</v>
      </c>
      <c r="CI6" s="33">
        <f t="shared" si="9"/>
        <v>357.08</v>
      </c>
      <c r="CJ6" s="33">
        <f t="shared" si="9"/>
        <v>378.08</v>
      </c>
      <c r="CK6" s="32" t="str">
        <f>IF(CK7="","",IF(CK7="-","【-】","【"&amp;SUBSTITUTE(TEXT(CK7,"#,##0.00"),"-","△")&amp;"】"))</f>
        <v>【295.10】</v>
      </c>
      <c r="CL6" s="33">
        <f>IF(CL7="",NA(),CL7)</f>
        <v>33.549999999999997</v>
      </c>
      <c r="CM6" s="33">
        <f t="shared" ref="CM6:CU6" si="10">IF(CM7="",NA(),CM7)</f>
        <v>34.21</v>
      </c>
      <c r="CN6" s="33">
        <f t="shared" si="10"/>
        <v>34.21</v>
      </c>
      <c r="CO6" s="33">
        <f t="shared" si="10"/>
        <v>22.37</v>
      </c>
      <c r="CP6" s="33">
        <f t="shared" si="10"/>
        <v>32.89</v>
      </c>
      <c r="CQ6" s="33">
        <f t="shared" si="10"/>
        <v>44.65</v>
      </c>
      <c r="CR6" s="33">
        <f t="shared" si="10"/>
        <v>46.85</v>
      </c>
      <c r="CS6" s="33">
        <f t="shared" si="10"/>
        <v>46.06</v>
      </c>
      <c r="CT6" s="33">
        <f t="shared" si="10"/>
        <v>45.95</v>
      </c>
      <c r="CU6" s="33">
        <f t="shared" si="10"/>
        <v>44.69</v>
      </c>
      <c r="CV6" s="32" t="str">
        <f>IF(CV7="","",IF(CV7="-","【-】","【"&amp;SUBSTITUTE(TEXT(CV7,"#,##0.00"),"-","△")&amp;"】"))</f>
        <v>【53.32】</v>
      </c>
      <c r="CW6" s="33">
        <f>IF(CW7="",NA(),CW7)</f>
        <v>56.12</v>
      </c>
      <c r="CX6" s="33">
        <f t="shared" ref="CX6:DF6" si="11">IF(CX7="",NA(),CX7)</f>
        <v>58.15</v>
      </c>
      <c r="CY6" s="33">
        <f t="shared" si="11"/>
        <v>60.98</v>
      </c>
      <c r="CZ6" s="33">
        <f t="shared" si="11"/>
        <v>58.87</v>
      </c>
      <c r="DA6" s="33">
        <f t="shared" si="11"/>
        <v>60.39</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304018</v>
      </c>
      <c r="D7" s="35">
        <v>47</v>
      </c>
      <c r="E7" s="35">
        <v>17</v>
      </c>
      <c r="F7" s="35">
        <v>5</v>
      </c>
      <c r="G7" s="35">
        <v>0</v>
      </c>
      <c r="H7" s="35" t="s">
        <v>96</v>
      </c>
      <c r="I7" s="35" t="s">
        <v>97</v>
      </c>
      <c r="J7" s="35" t="s">
        <v>98</v>
      </c>
      <c r="K7" s="35" t="s">
        <v>99</v>
      </c>
      <c r="L7" s="35" t="s">
        <v>100</v>
      </c>
      <c r="M7" s="36" t="s">
        <v>101</v>
      </c>
      <c r="N7" s="36" t="s">
        <v>102</v>
      </c>
      <c r="O7" s="36">
        <v>1.1299999999999999</v>
      </c>
      <c r="P7" s="36">
        <v>100</v>
      </c>
      <c r="Q7" s="36">
        <v>3000</v>
      </c>
      <c r="R7" s="36">
        <v>22587</v>
      </c>
      <c r="S7" s="36">
        <v>200.96</v>
      </c>
      <c r="T7" s="36">
        <v>112.4</v>
      </c>
      <c r="U7" s="36">
        <v>255</v>
      </c>
      <c r="V7" s="36">
        <v>0.09</v>
      </c>
      <c r="W7" s="36">
        <v>2833.33</v>
      </c>
      <c r="X7" s="36">
        <v>75.19</v>
      </c>
      <c r="Y7" s="36">
        <v>75.290000000000006</v>
      </c>
      <c r="Z7" s="36">
        <v>76.13</v>
      </c>
      <c r="AA7" s="36">
        <v>79.510000000000005</v>
      </c>
      <c r="AB7" s="36">
        <v>83.06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1201.4000000000001</v>
      </c>
      <c r="BF7" s="36">
        <v>1109.8399999999999</v>
      </c>
      <c r="BG7" s="36">
        <v>1000.08</v>
      </c>
      <c r="BH7" s="36">
        <v>919.07</v>
      </c>
      <c r="BI7" s="36">
        <v>831.92</v>
      </c>
      <c r="BJ7" s="36">
        <v>1316.7</v>
      </c>
      <c r="BK7" s="36">
        <v>1224.75</v>
      </c>
      <c r="BL7" s="36">
        <v>1144.05</v>
      </c>
      <c r="BM7" s="36">
        <v>1117.1099999999999</v>
      </c>
      <c r="BN7" s="36">
        <v>1161.05</v>
      </c>
      <c r="BO7" s="36">
        <v>992.47</v>
      </c>
      <c r="BP7" s="36">
        <v>27.34</v>
      </c>
      <c r="BQ7" s="36">
        <v>32.82</v>
      </c>
      <c r="BR7" s="36">
        <v>37.130000000000003</v>
      </c>
      <c r="BS7" s="36">
        <v>36.75</v>
      </c>
      <c r="BT7" s="36">
        <v>39.85</v>
      </c>
      <c r="BU7" s="36">
        <v>43.24</v>
      </c>
      <c r="BV7" s="36">
        <v>42.13</v>
      </c>
      <c r="BW7" s="36">
        <v>42.48</v>
      </c>
      <c r="BX7" s="36">
        <v>41.04</v>
      </c>
      <c r="BY7" s="36">
        <v>41.08</v>
      </c>
      <c r="BZ7" s="36">
        <v>51.49</v>
      </c>
      <c r="CA7" s="36">
        <v>473.1</v>
      </c>
      <c r="CB7" s="36">
        <v>371.89</v>
      </c>
      <c r="CC7" s="36">
        <v>344.73</v>
      </c>
      <c r="CD7" s="36">
        <v>536.64</v>
      </c>
      <c r="CE7" s="36">
        <v>343.2</v>
      </c>
      <c r="CF7" s="36">
        <v>338.76</v>
      </c>
      <c r="CG7" s="36">
        <v>348.41</v>
      </c>
      <c r="CH7" s="36">
        <v>343.8</v>
      </c>
      <c r="CI7" s="36">
        <v>357.08</v>
      </c>
      <c r="CJ7" s="36">
        <v>378.08</v>
      </c>
      <c r="CK7" s="36">
        <v>295.10000000000002</v>
      </c>
      <c r="CL7" s="36">
        <v>33.549999999999997</v>
      </c>
      <c r="CM7" s="36">
        <v>34.21</v>
      </c>
      <c r="CN7" s="36">
        <v>34.21</v>
      </c>
      <c r="CO7" s="36">
        <v>22.37</v>
      </c>
      <c r="CP7" s="36">
        <v>32.89</v>
      </c>
      <c r="CQ7" s="36">
        <v>44.65</v>
      </c>
      <c r="CR7" s="36">
        <v>46.85</v>
      </c>
      <c r="CS7" s="36">
        <v>46.06</v>
      </c>
      <c r="CT7" s="36">
        <v>45.95</v>
      </c>
      <c r="CU7" s="36">
        <v>44.69</v>
      </c>
      <c r="CV7" s="36">
        <v>53.32</v>
      </c>
      <c r="CW7" s="36">
        <v>56.12</v>
      </c>
      <c r="CX7" s="36">
        <v>58.15</v>
      </c>
      <c r="CY7" s="36">
        <v>60.98</v>
      </c>
      <c r="CZ7" s="36">
        <v>58.87</v>
      </c>
      <c r="DA7" s="36">
        <v>60.39</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2016-02-22T00:38:45Z</cp:lastPrinted>
  <dcterms:created xsi:type="dcterms:W3CDTF">2016-02-03T09:16:02Z</dcterms:created>
  <dcterms:modified xsi:type="dcterms:W3CDTF">2016-02-23T05:57:00Z</dcterms:modified>
  <cp:category/>
</cp:coreProperties>
</file>