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<sst xmlns="http://schemas.openxmlformats.org/spreadsheetml/2006/main" count="218" uniqueCount="108">
  <si>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</si>
  <si>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</si>
  <si>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</si>
  <si>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</si>
  <si>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</si>
  <si>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</si>
  <si>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</si>
  <si>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</si>
  <si>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</si>
  <si>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</si>
  <si>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</si>
  <si>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</si>
  <si>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</si>
  <si>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</si>
  <si>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</si>
  <si>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</si>
  <si>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</si>
  <si>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</si>
  <si>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</si>
  <si>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</si>
  <si>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</si>
  <si>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</si>
  <si>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</si>
  <si>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</si>
  <si>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</si>
  <si>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</si>
  <si>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</si>
  <si>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</si>
  <si>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</si>
  <si>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</si>
  <si>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</si>
  <si>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</si>
  <si>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</si>
  <si>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</si>
  <si>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</si>
  <si>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</si>
  <si>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</si>
  <si>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</si>
  <si>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</si>
  <si>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</si>
  <si>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</si>
  <si>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</si>
  <si>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</si>
  <si>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</si>
  <si>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</si>
  <si>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</si>
  <si>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</si>
  <si>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</si>
  <si>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</si>
  <si>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</si>
  <si>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</si>
  <si>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</si>
  <si>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</si>
  <si>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</si>
  <si>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</si>
  <si>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</si>
  <si>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</si>
  <si>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</si>
  <si>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</si>
  <si>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</si>
  <si>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</si>
  <si>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</si>
  <si>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</si>
  <si>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</si>
  <si>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</si>
  <si>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</si>
  <si>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</si>
  <si>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</si>
  <si>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</si>
  <si>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</si>
  <si>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</si>
  <si>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</si>
  <si>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</si>
  <si>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</si>
  <si>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</si>
  <si>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</si>
  <si>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</si>
  <si>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</si>
  <si>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</si>
  <si>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</si>
  <si>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</si>
  <si>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</si>
  <si>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</si>
  <si>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</si>
  <si>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</si>
  <si>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</si>
  <si>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</si>
  <si>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</si>
  <si>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</si>
  <si>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</si>
  <si>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</si>
  <si>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</si>
  <si>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</si>
  <si>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みなべ町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</si>
  <si>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</si>
  <si>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</si>
  <si>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</si>
  <si>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</si>
  <si>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</si>
  <si>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</si>
  <si>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</si>
  <si>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</si>
  <si>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</si>
  <si>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</si>
  <si>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</si>
  <si>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共に類似団体、全国より高く、現在のところ健全性・効率性とも良好であると言える。施設利用率が類似団体、全国より低いのは、一日配水能力に含んでいた営農用の使用水量が当初見込みよりかなり減少してきたことが主な原因である。ただ有収率は高いので、施設は有効に稼働していると言える。
　しかし、近年、給水収益は横ばい～減少気味である上、老朽化が進む施設の維持管理費が増加してきている。耐震化などの施設改良工事も必要となってきた。また、平成32年度から上水道事業との統合を予定している。本来は28年度からの予定だったが、簡水の大規模施設整備事業の工期が31年度まで繰越されるため統合も延期となった。この事業実施に伴い約430,000千円の起債の借入が必要となり、統合時には償還元利が簡水・上水合わせて約42,000千円となる見込みである。また、減価償却費は簡水・上水合わせて約53,000千円（長期前受金分除く）になる見込みである。
　そのため統合時には経常収支比率などが下がり経営の健全性はかなり低下すると予想される。統合後の経営の基盤を強固にし安全安心な水を提供し続けるため、早い時期からこれらのことを住民に周知の上、料金の見直しを検討する必要がある。</t>
    <rPh sb="1" eb="3">
      <t>ケイジョウ</t>
    </rPh>
    <rPh sb="3" eb="5">
      <t>シュウシ</t>
    </rPh>
    <rPh sb="5" eb="7">
      <t>ヒリツ</t>
    </rPh>
    <rPh sb="8" eb="10">
      <t>リョウキン</t>
    </rPh>
    <rPh sb="10" eb="12">
      <t>カイシュウ</t>
    </rPh>
    <rPh sb="12" eb="13">
      <t>リツ</t>
    </rPh>
    <rPh sb="13" eb="14">
      <t>トモ</t>
    </rPh>
    <rPh sb="15" eb="17">
      <t>ルイジ</t>
    </rPh>
    <rPh sb="17" eb="19">
      <t>ダンタイ</t>
    </rPh>
    <rPh sb="20" eb="22">
      <t>ゼンコク</t>
    </rPh>
    <rPh sb="24" eb="25">
      <t>タカ</t>
    </rPh>
    <rPh sb="27" eb="29">
      <t>ゲンザイ</t>
    </rPh>
    <rPh sb="33" eb="36">
      <t>ケンゼンセイ</t>
    </rPh>
    <rPh sb="37" eb="40">
      <t>コウリツセイ</t>
    </rPh>
    <rPh sb="42" eb="44">
      <t>リョウコウ</t>
    </rPh>
    <rPh sb="48" eb="49">
      <t>イ</t>
    </rPh>
    <rPh sb="52" eb="54">
      <t>シセツ</t>
    </rPh>
    <rPh sb="54" eb="57">
      <t>リヨウリツ</t>
    </rPh>
    <rPh sb="58" eb="60">
      <t>ルイジ</t>
    </rPh>
    <rPh sb="60" eb="62">
      <t>ダンタイ</t>
    </rPh>
    <rPh sb="63" eb="65">
      <t>ゼンコク</t>
    </rPh>
    <rPh sb="67" eb="68">
      <t>ヒク</t>
    </rPh>
    <rPh sb="72" eb="74">
      <t>イチニチ</t>
    </rPh>
    <rPh sb="76" eb="78">
      <t>ノウリョク</t>
    </rPh>
    <rPh sb="79" eb="80">
      <t>フク</t>
    </rPh>
    <rPh sb="84" eb="86">
      <t>エイノウ</t>
    </rPh>
    <rPh sb="86" eb="87">
      <t>ヨウ</t>
    </rPh>
    <rPh sb="88" eb="90">
      <t>シヨウ</t>
    </rPh>
    <rPh sb="90" eb="92">
      <t>スイリョウ</t>
    </rPh>
    <rPh sb="93" eb="95">
      <t>トウショ</t>
    </rPh>
    <rPh sb="95" eb="97">
      <t>ミコ</t>
    </rPh>
    <rPh sb="103" eb="105">
      <t>ゲンショウ</t>
    </rPh>
    <rPh sb="112" eb="113">
      <t>オモ</t>
    </rPh>
    <rPh sb="114" eb="116">
      <t>ゲンイン</t>
    </rPh>
    <rPh sb="122" eb="124">
      <t>ユウシュウ</t>
    </rPh>
    <rPh sb="124" eb="125">
      <t>リツ</t>
    </rPh>
    <rPh sb="126" eb="127">
      <t>タカ</t>
    </rPh>
    <rPh sb="131" eb="133">
      <t>シセツ</t>
    </rPh>
    <rPh sb="134" eb="136">
      <t>ユウコウ</t>
    </rPh>
    <rPh sb="137" eb="139">
      <t>カドウ</t>
    </rPh>
    <rPh sb="144" eb="145">
      <t>イ</t>
    </rPh>
    <rPh sb="154" eb="156">
      <t>キンネン</t>
    </rPh>
    <rPh sb="157" eb="159">
      <t>キュウスイ</t>
    </rPh>
    <rPh sb="159" eb="161">
      <t>シュウエキ</t>
    </rPh>
    <rPh sb="162" eb="163">
      <t>ヨコ</t>
    </rPh>
    <rPh sb="166" eb="168">
      <t>ゲンショウ</t>
    </rPh>
    <rPh sb="168" eb="170">
      <t>ギミ</t>
    </rPh>
    <rPh sb="173" eb="174">
      <t>ウエ</t>
    </rPh>
    <rPh sb="175" eb="178">
      <t>ロウキュウカ</t>
    </rPh>
    <rPh sb="179" eb="180">
      <t>スス</t>
    </rPh>
    <rPh sb="181" eb="183">
      <t>シセツ</t>
    </rPh>
    <rPh sb="184" eb="186">
      <t>イジ</t>
    </rPh>
    <rPh sb="186" eb="189">
      <t>カンリヒ</t>
    </rPh>
    <rPh sb="190" eb="192">
      <t>ゾウカ</t>
    </rPh>
    <rPh sb="199" eb="202">
      <t>タイシンカ</t>
    </rPh>
    <rPh sb="205" eb="207">
      <t>シセツ</t>
    </rPh>
    <rPh sb="207" eb="209">
      <t>カイリョウ</t>
    </rPh>
    <rPh sb="209" eb="211">
      <t>コウジ</t>
    </rPh>
    <rPh sb="212" eb="214">
      <t>ヒツヨウ</t>
    </rPh>
    <rPh sb="224" eb="226">
      <t>ヘイセイ</t>
    </rPh>
    <rPh sb="228" eb="230">
      <t>ネンド</t>
    </rPh>
    <rPh sb="232" eb="233">
      <t>ウエ</t>
    </rPh>
    <rPh sb="233" eb="235">
      <t>スイドウ</t>
    </rPh>
    <rPh sb="235" eb="237">
      <t>ジギョウ</t>
    </rPh>
    <rPh sb="239" eb="241">
      <t>トウゴウ</t>
    </rPh>
    <rPh sb="242" eb="244">
      <t>ヨテイ</t>
    </rPh>
    <rPh sb="249" eb="251">
      <t>ホンライ</t>
    </rPh>
    <rPh sb="254" eb="256">
      <t>ネンド</t>
    </rPh>
    <rPh sb="259" eb="261">
      <t>ヨテイ</t>
    </rPh>
    <rPh sb="266" eb="268">
      <t>カンスイ</t>
    </rPh>
    <rPh sb="269" eb="272">
      <t>ダイキボ</t>
    </rPh>
    <rPh sb="272" eb="274">
      <t>シセツ</t>
    </rPh>
    <rPh sb="274" eb="276">
      <t>セイビ</t>
    </rPh>
    <rPh sb="276" eb="278">
      <t>ジギョウ</t>
    </rPh>
    <rPh sb="279" eb="281">
      <t>コウキ</t>
    </rPh>
    <rPh sb="284" eb="286">
      <t>ネンド</t>
    </rPh>
    <rPh sb="288" eb="290">
      <t>クリコシ</t>
    </rPh>
    <rPh sb="295" eb="297">
      <t>トウゴウ</t>
    </rPh>
    <rPh sb="298" eb="300">
      <t>エンキ</t>
    </rPh>
    <rPh sb="307" eb="309">
      <t>ジギョウ</t>
    </rPh>
    <rPh sb="309" eb="311">
      <t>ジッシ</t>
    </rPh>
    <rPh sb="312" eb="313">
      <t>トモナ</t>
    </rPh>
    <rPh sb="314" eb="315">
      <t>ヤク</t>
    </rPh>
    <rPh sb="322" eb="324">
      <t>センエン</t>
    </rPh>
    <rPh sb="325" eb="327">
      <t>キサイ</t>
    </rPh>
    <rPh sb="328" eb="330">
      <t>カリイレ</t>
    </rPh>
    <rPh sb="331" eb="333">
      <t>ヒツヨウ</t>
    </rPh>
    <rPh sb="337" eb="339">
      <t>トウゴウ</t>
    </rPh>
    <rPh sb="339" eb="340">
      <t>ジ</t>
    </rPh>
    <rPh sb="342" eb="344">
      <t>ショウカン</t>
    </rPh>
    <rPh sb="344" eb="346">
      <t>ガンリ</t>
    </rPh>
    <rPh sb="347" eb="349">
      <t>カンスイ</t>
    </rPh>
    <rPh sb="350" eb="351">
      <t>ウエ</t>
    </rPh>
    <rPh sb="351" eb="352">
      <t>スイ</t>
    </rPh>
    <rPh sb="352" eb="353">
      <t>ア</t>
    </rPh>
    <rPh sb="356" eb="357">
      <t>ヤク</t>
    </rPh>
    <rPh sb="363" eb="365">
      <t>センエン</t>
    </rPh>
    <rPh sb="368" eb="370">
      <t>ミコ</t>
    </rPh>
    <rPh sb="378" eb="380">
      <t>ゲンカ</t>
    </rPh>
    <rPh sb="380" eb="382">
      <t>ショウキャク</t>
    </rPh>
    <rPh sb="382" eb="383">
      <t>ヒ</t>
    </rPh>
    <rPh sb="384" eb="386">
      <t>カンスイ</t>
    </rPh>
    <rPh sb="387" eb="388">
      <t>ウエ</t>
    </rPh>
    <rPh sb="388" eb="389">
      <t>スイ</t>
    </rPh>
    <rPh sb="389" eb="390">
      <t>ア</t>
    </rPh>
    <rPh sb="393" eb="394">
      <t>ヤク</t>
    </rPh>
    <rPh sb="400" eb="402">
      <t>センエン</t>
    </rPh>
    <rPh sb="403" eb="405">
      <t>チョウキ</t>
    </rPh>
    <rPh sb="405" eb="408">
      <t>マエウケキン</t>
    </rPh>
    <rPh sb="408" eb="409">
      <t>ブン</t>
    </rPh>
    <rPh sb="409" eb="410">
      <t>ノゾ</t>
    </rPh>
    <rPh sb="415" eb="417">
      <t>ミコ</t>
    </rPh>
    <rPh sb="496" eb="497">
      <t>ハヤ</t>
    </rPh>
    <rPh sb="498" eb="500">
      <t>ジキ</t>
    </rPh>
    <rPh sb="524" eb="526">
      <t>ケントウ</t>
    </rPh>
    <phoneticPr fontId="4"/>
  </si>
  <si>
    <t>　管路更新率は平成23年度以降、類似団体、全国と比較してかなり低い。これは主要な管路の更新が22年度までにほぼ終了していることが主要因である。しかし、これから耐用年数を超える管路が増加してくるため、早期に管路の更新投資を計画的に進めていく必要がある。そのために、統合を見据え簡水事業分も含めたアセットマネジメント（資産管理）を平成28年度に策定し、両事業の資産の更新投資計画を推進していく予定である。</t>
    <rPh sb="1" eb="3">
      <t>カンロ</t>
    </rPh>
    <rPh sb="3" eb="5">
      <t>コウシン</t>
    </rPh>
    <rPh sb="5" eb="6">
      <t>リツ</t>
    </rPh>
    <rPh sb="7" eb="9">
      <t>ヘイセイ</t>
    </rPh>
    <rPh sb="11" eb="13">
      <t>ネンド</t>
    </rPh>
    <rPh sb="13" eb="15">
      <t>イコウ</t>
    </rPh>
    <rPh sb="16" eb="18">
      <t>ルイジ</t>
    </rPh>
    <rPh sb="18" eb="20">
      <t>ダンタイ</t>
    </rPh>
    <rPh sb="21" eb="23">
      <t>ゼンコク</t>
    </rPh>
    <rPh sb="24" eb="26">
      <t>ヒカク</t>
    </rPh>
    <rPh sb="31" eb="32">
      <t>ヒク</t>
    </rPh>
    <rPh sb="37" eb="39">
      <t>シュヨウ</t>
    </rPh>
    <rPh sb="40" eb="42">
      <t>カンロ</t>
    </rPh>
    <rPh sb="43" eb="45">
      <t>コウシン</t>
    </rPh>
    <rPh sb="48" eb="50">
      <t>ネンド</t>
    </rPh>
    <rPh sb="55" eb="57">
      <t>シュウリョウ</t>
    </rPh>
    <rPh sb="64" eb="65">
      <t>シュ</t>
    </rPh>
    <rPh sb="65" eb="67">
      <t>ヨウイン</t>
    </rPh>
    <rPh sb="79" eb="81">
      <t>タイヨウ</t>
    </rPh>
    <rPh sb="81" eb="83">
      <t>ネンスウ</t>
    </rPh>
    <rPh sb="84" eb="85">
      <t>コ</t>
    </rPh>
    <rPh sb="87" eb="89">
      <t>カンロ</t>
    </rPh>
    <rPh sb="90" eb="92">
      <t>ゾウカ</t>
    </rPh>
    <rPh sb="99" eb="101">
      <t>ソウキ</t>
    </rPh>
    <rPh sb="102" eb="104">
      <t>カンロ</t>
    </rPh>
    <rPh sb="105" eb="107">
      <t>コウシン</t>
    </rPh>
    <rPh sb="107" eb="109">
      <t>トウシ</t>
    </rPh>
    <rPh sb="110" eb="113">
      <t>ケイカクテキ</t>
    </rPh>
    <rPh sb="114" eb="115">
      <t>スス</t>
    </rPh>
    <rPh sb="119" eb="121">
      <t>ヒツヨウ</t>
    </rPh>
    <phoneticPr fontId="4"/>
  </si>
  <si>
    <t>　経営の健全性・効率性、また管路等の状況については現在のところ特に問題はない。しかし、平成27年度から31年度まで大規模施設整備事業を実施し、32年度から上水事業と統合することを見据え、配水管の統合など町内全域の水道事業を俯瞰的に検討していく必要がある。</t>
    <rPh sb="1" eb="3">
      <t>ケイエイ</t>
    </rPh>
    <rPh sb="4" eb="7">
      <t>ケンゼンセイ</t>
    </rPh>
    <rPh sb="8" eb="11">
      <t>コウリツセイ</t>
    </rPh>
    <rPh sb="14" eb="16">
      <t>カンロ</t>
    </rPh>
    <rPh sb="16" eb="17">
      <t>トウ</t>
    </rPh>
    <rPh sb="18" eb="20">
      <t>ジョウキョウ</t>
    </rPh>
    <rPh sb="25" eb="27">
      <t>ゲンザイ</t>
    </rPh>
    <rPh sb="31" eb="32">
      <t>トク</t>
    </rPh>
    <rPh sb="33" eb="35">
      <t>モンダイ</t>
    </rPh>
    <rPh sb="43" eb="45">
      <t>ヘイセイ</t>
    </rPh>
    <rPh sb="47" eb="49">
      <t>ネンド</t>
    </rPh>
    <rPh sb="53" eb="55">
      <t>ネンド</t>
    </rPh>
    <rPh sb="57" eb="60">
      <t>ダイキボ</t>
    </rPh>
    <rPh sb="60" eb="62">
      <t>シセツ</t>
    </rPh>
    <rPh sb="62" eb="64">
      <t>セイビ</t>
    </rPh>
    <rPh sb="64" eb="66">
      <t>ジギョウ</t>
    </rPh>
    <rPh sb="67" eb="69">
      <t>ジッシ</t>
    </rPh>
    <rPh sb="73" eb="75">
      <t>ネンド</t>
    </rPh>
    <rPh sb="77" eb="78">
      <t>ウエ</t>
    </rPh>
    <rPh sb="78" eb="79">
      <t>スイ</t>
    </rPh>
    <rPh sb="79" eb="81">
      <t>ジギョウ</t>
    </rPh>
    <rPh sb="82" eb="84">
      <t>トウゴウ</t>
    </rPh>
    <rPh sb="89" eb="91">
      <t>ミス</t>
    </rPh>
    <rPh sb="93" eb="96">
      <t>ハイスイカン</t>
    </rPh>
    <rPh sb="97" eb="99">
      <t>トウゴウ</t>
    </rPh>
    <rPh sb="101" eb="103">
      <t>チョウナイ</t>
    </rPh>
    <rPh sb="103" eb="105">
      <t>ゼンイキ</t>
    </rPh>
    <rPh sb="106" eb="108">
      <t>スイドウ</t>
    </rPh>
    <rPh sb="108" eb="110">
      <t>ジギョウ</t>
    </rPh>
    <rPh sb="111" eb="114">
      <t>フカンテキ</t>
    </rPh>
    <rPh sb="115" eb="117">
      <t>ケントウ</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</si>
</sst>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1.02</c:v>
                </c:pt>
                <c:pt idx="1">
                  <c:v>0.13</c:v>
                </c:pt>
                <c:pt idx="2">
                  <c:v>0.21</c:v>
                </c:pt>
                <c:pt idx="3">
                  <c:v>0.37</c:v>
                </c:pt>
                <c:pt idx="4">
                  <c:v>0.41</c:v>
                </c:pt>
              </c:numCache>
            </c:numRef>
          </c:val>
        </c:ser>
        <c:dLbls>
          <c:showLegendKey val="0"/>
          <c:showVal val="0"/>
          <c:showCatName val="0"/>
          <c:showSerName val="0"/>
          <c:showPercent val="0"/>
          <c:showBubbleSize val="0"/>
        </c:dLbls>
        <c:gapWidth val="150"/>
        <c:axId val="151972480"/>
        <c:axId val="1707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51972480"/>
        <c:axId val="170734336"/>
      </c:lineChart>
      <c:dateAx>
        <c:axId val="151972480"/>
        <c:scaling>
          <c:orientation val="minMax"/>
        </c:scaling>
        <c:delete val="1"/>
        <c:axPos val="b"/>
        <c:numFmt formatCode="ge" sourceLinked="1"/>
        <c:majorTickMark val="none"/>
        <c:minorTickMark val="none"/>
        <c:tickLblPos val="none"/>
        <c:crossAx val="170734336"/>
        <c:crosses val="autoZero"/>
        <c:auto val="1"/>
        <c:lblOffset val="100"/>
        <c:baseTimeUnit val="years"/>
      </c:dateAx>
      <c:valAx>
        <c:axId val="1707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51.19</c:v>
                </c:pt>
                <c:pt idx="1">
                  <c:v>50.97</c:v>
                </c:pt>
                <c:pt idx="2">
                  <c:v>50.75</c:v>
                </c:pt>
                <c:pt idx="3">
                  <c:v>51.18</c:v>
                </c:pt>
                <c:pt idx="4">
                  <c:v>48.68</c:v>
                </c:pt>
              </c:numCache>
            </c:numRef>
          </c:val>
        </c:ser>
        <c:dLbls>
          <c:showLegendKey val="0"/>
          <c:showVal val="0"/>
          <c:showCatName val="0"/>
          <c:showSerName val="0"/>
          <c:showPercent val="0"/>
          <c:showBubbleSize val="0"/>
        </c:dLbls>
        <c:gapWidth val="150"/>
        <c:axId val="103656448"/>
        <c:axId val="1036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03656448"/>
        <c:axId val="103670912"/>
      </c:lineChart>
      <c:dateAx>
        <c:axId val="103656448"/>
        <c:scaling>
          <c:orientation val="minMax"/>
        </c:scaling>
        <c:delete val="1"/>
        <c:axPos val="b"/>
        <c:numFmt formatCode="ge" sourceLinked="1"/>
        <c:majorTickMark val="none"/>
        <c:minorTickMark val="none"/>
        <c:tickLblPos val="none"/>
        <c:crossAx val="103670912"/>
        <c:crosses val="autoZero"/>
        <c:auto val="1"/>
        <c:lblOffset val="100"/>
        <c:baseTimeUnit val="years"/>
      </c:dateAx>
      <c:valAx>
        <c:axId val="1036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96.27</c:v>
                </c:pt>
                <c:pt idx="1">
                  <c:v>94.84</c:v>
                </c:pt>
                <c:pt idx="2">
                  <c:v>92.54</c:v>
                </c:pt>
                <c:pt idx="3">
                  <c:v>93.95</c:v>
                </c:pt>
                <c:pt idx="4">
                  <c:v>95.49</c:v>
                </c:pt>
              </c:numCache>
            </c:numRef>
          </c:val>
        </c:ser>
        <c:dLbls>
          <c:showLegendKey val="0"/>
          <c:showVal val="0"/>
          <c:showCatName val="0"/>
          <c:showSerName val="0"/>
          <c:showPercent val="0"/>
          <c:showBubbleSize val="0"/>
        </c:dLbls>
        <c:gapWidth val="150"/>
        <c:axId val="103680640"/>
        <c:axId val="1036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03680640"/>
        <c:axId val="103695104"/>
      </c:lineChart>
      <c:dateAx>
        <c:axId val="103680640"/>
        <c:scaling>
          <c:orientation val="minMax"/>
        </c:scaling>
        <c:delete val="1"/>
        <c:axPos val="b"/>
        <c:numFmt formatCode="ge" sourceLinked="1"/>
        <c:majorTickMark val="none"/>
        <c:minorTickMark val="none"/>
        <c:tickLblPos val="none"/>
        <c:crossAx val="103695104"/>
        <c:crosses val="autoZero"/>
        <c:auto val="1"/>
        <c:lblOffset val="100"/>
        <c:baseTimeUnit val="years"/>
      </c:dateAx>
      <c:valAx>
        <c:axId val="1036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125.18</c:v>
                </c:pt>
                <c:pt idx="1">
                  <c:v>104.62</c:v>
                </c:pt>
                <c:pt idx="2">
                  <c:v>110.87</c:v>
                </c:pt>
                <c:pt idx="3">
                  <c:v>103.29</c:v>
                </c:pt>
                <c:pt idx="4">
                  <c:v>102.68</c:v>
                </c:pt>
              </c:numCache>
            </c:numRef>
          </c:val>
        </c:ser>
        <c:dLbls>
          <c:showLegendKey val="0"/>
          <c:showVal val="0"/>
          <c:showCatName val="0"/>
          <c:showSerName val="0"/>
          <c:showPercent val="0"/>
          <c:showBubbleSize val="0"/>
        </c:dLbls>
        <c:gapWidth val="150"/>
        <c:axId val="170756352"/>
        <c:axId val="1707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70756352"/>
        <c:axId val="170766720"/>
      </c:lineChart>
      <c:dateAx>
        <c:axId val="170756352"/>
        <c:scaling>
          <c:orientation val="minMax"/>
        </c:scaling>
        <c:delete val="1"/>
        <c:axPos val="b"/>
        <c:numFmt formatCode="ge" sourceLinked="1"/>
        <c:majorTickMark val="none"/>
        <c:minorTickMark val="none"/>
        <c:tickLblPos val="none"/>
        <c:crossAx val="170766720"/>
        <c:crosses val="autoZero"/>
        <c:auto val="1"/>
        <c:lblOffset val="100"/>
        <c:baseTimeUnit val="years"/>
      </c:dateAx>
      <c:valAx>
        <c:axId val="1707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785408"/>
        <c:axId val="1031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785408"/>
        <c:axId val="103154048"/>
      </c:lineChart>
      <c:dateAx>
        <c:axId val="170785408"/>
        <c:scaling>
          <c:orientation val="minMax"/>
        </c:scaling>
        <c:delete val="1"/>
        <c:axPos val="b"/>
        <c:numFmt formatCode="ge" sourceLinked="1"/>
        <c:majorTickMark val="none"/>
        <c:minorTickMark val="none"/>
        <c:tickLblPos val="none"/>
        <c:crossAx val="103154048"/>
        <c:crosses val="autoZero"/>
        <c:auto val="1"/>
        <c:lblOffset val="100"/>
        <c:baseTimeUnit val="years"/>
      </c:dateAx>
      <c:valAx>
        <c:axId val="1031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75680"/>
        <c:axId val="1031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75680"/>
        <c:axId val="103177600"/>
      </c:lineChart>
      <c:dateAx>
        <c:axId val="103175680"/>
        <c:scaling>
          <c:orientation val="minMax"/>
        </c:scaling>
        <c:delete val="1"/>
        <c:axPos val="b"/>
        <c:numFmt formatCode="ge" sourceLinked="1"/>
        <c:majorTickMark val="none"/>
        <c:minorTickMark val="none"/>
        <c:tickLblPos val="none"/>
        <c:crossAx val="103177600"/>
        <c:crosses val="autoZero"/>
        <c:auto val="1"/>
        <c:lblOffset val="100"/>
        <c:baseTimeUnit val="years"/>
      </c:dateAx>
      <c:valAx>
        <c:axId val="1031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08064"/>
        <c:axId val="1032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08064"/>
        <c:axId val="103209984"/>
      </c:lineChart>
      <c:dateAx>
        <c:axId val="103208064"/>
        <c:scaling>
          <c:orientation val="minMax"/>
        </c:scaling>
        <c:delete val="1"/>
        <c:axPos val="b"/>
        <c:numFmt formatCode="ge" sourceLinked="1"/>
        <c:majorTickMark val="none"/>
        <c:minorTickMark val="none"/>
        <c:tickLblPos val="none"/>
        <c:crossAx val="103209984"/>
        <c:crosses val="autoZero"/>
        <c:auto val="1"/>
        <c:lblOffset val="100"/>
        <c:baseTimeUnit val="years"/>
      </c:dateAx>
      <c:valAx>
        <c:axId val="1032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934464"/>
        <c:axId val="1519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934464"/>
        <c:axId val="151936000"/>
      </c:lineChart>
      <c:dateAx>
        <c:axId val="151934464"/>
        <c:scaling>
          <c:orientation val="minMax"/>
        </c:scaling>
        <c:delete val="1"/>
        <c:axPos val="b"/>
        <c:numFmt formatCode="ge" sourceLinked="1"/>
        <c:majorTickMark val="none"/>
        <c:minorTickMark val="none"/>
        <c:tickLblPos val="none"/>
        <c:crossAx val="151936000"/>
        <c:crosses val="autoZero"/>
        <c:auto val="1"/>
        <c:lblOffset val="100"/>
        <c:baseTimeUnit val="years"/>
      </c:dateAx>
      <c:valAx>
        <c:axId val="1519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492.35</c:v>
                </c:pt>
                <c:pt idx="1">
                  <c:v>474.57</c:v>
                </c:pt>
                <c:pt idx="2">
                  <c:v>471.13</c:v>
                </c:pt>
                <c:pt idx="3">
                  <c:v>448.33</c:v>
                </c:pt>
                <c:pt idx="4">
                  <c:v>423.98</c:v>
                </c:pt>
              </c:numCache>
            </c:numRef>
          </c:val>
        </c:ser>
        <c:dLbls>
          <c:showLegendKey val="0"/>
          <c:showVal val="0"/>
          <c:showCatName val="0"/>
          <c:showSerName val="0"/>
          <c:showPercent val="0"/>
          <c:showBubbleSize val="0"/>
        </c:dLbls>
        <c:gapWidth val="150"/>
        <c:axId val="103502208"/>
        <c:axId val="1035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03502208"/>
        <c:axId val="103504128"/>
      </c:lineChart>
      <c:dateAx>
        <c:axId val="103502208"/>
        <c:scaling>
          <c:orientation val="minMax"/>
        </c:scaling>
        <c:delete val="1"/>
        <c:axPos val="b"/>
        <c:numFmt formatCode="ge" sourceLinked="1"/>
        <c:majorTickMark val="none"/>
        <c:minorTickMark val="none"/>
        <c:tickLblPos val="none"/>
        <c:crossAx val="103504128"/>
        <c:crosses val="autoZero"/>
        <c:auto val="1"/>
        <c:lblOffset val="100"/>
        <c:baseTimeUnit val="years"/>
      </c:dateAx>
      <c:valAx>
        <c:axId val="1035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117.83</c:v>
                </c:pt>
                <c:pt idx="1">
                  <c:v>98.04</c:v>
                </c:pt>
                <c:pt idx="2">
                  <c:v>104.6</c:v>
                </c:pt>
                <c:pt idx="3">
                  <c:v>97.68</c:v>
                </c:pt>
                <c:pt idx="4">
                  <c:v>97.35</c:v>
                </c:pt>
              </c:numCache>
            </c:numRef>
          </c:val>
        </c:ser>
        <c:dLbls>
          <c:showLegendKey val="0"/>
          <c:showVal val="0"/>
          <c:showCatName val="0"/>
          <c:showSerName val="0"/>
          <c:showPercent val="0"/>
          <c:showBubbleSize val="0"/>
        </c:dLbls>
        <c:gapWidth val="150"/>
        <c:axId val="103530496"/>
        <c:axId val="1035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03530496"/>
        <c:axId val="103532416"/>
      </c:lineChart>
      <c:dateAx>
        <c:axId val="103530496"/>
        <c:scaling>
          <c:orientation val="minMax"/>
        </c:scaling>
        <c:delete val="1"/>
        <c:axPos val="b"/>
        <c:numFmt formatCode="ge" sourceLinked="1"/>
        <c:majorTickMark val="none"/>
        <c:minorTickMark val="none"/>
        <c:tickLblPos val="none"/>
        <c:crossAx val="103532416"/>
        <c:crosses val="autoZero"/>
        <c:auto val="1"/>
        <c:lblOffset val="100"/>
        <c:baseTimeUnit val="years"/>
      </c:dateAx>
      <c:valAx>
        <c:axId val="1035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92.65</c:v>
                </c:pt>
                <c:pt idx="1">
                  <c:v>112.78</c:v>
                </c:pt>
                <c:pt idx="2">
                  <c:v>105.3</c:v>
                </c:pt>
                <c:pt idx="3">
                  <c:v>113.54</c:v>
                </c:pt>
                <c:pt idx="4">
                  <c:v>117.51</c:v>
                </c:pt>
              </c:numCache>
            </c:numRef>
          </c:val>
        </c:ser>
        <c:dLbls>
          <c:showLegendKey val="0"/>
          <c:showVal val="0"/>
          <c:showCatName val="0"/>
          <c:showSerName val="0"/>
          <c:showPercent val="0"/>
          <c:showBubbleSize val="0"/>
        </c:dLbls>
        <c:gapWidth val="150"/>
        <c:axId val="103542144"/>
        <c:axId val="1036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03542144"/>
        <c:axId val="103626240"/>
      </c:lineChart>
      <c:dateAx>
        <c:axId val="103542144"/>
        <c:scaling>
          <c:orientation val="minMax"/>
        </c:scaling>
        <c:delete val="1"/>
        <c:axPos val="b"/>
        <c:numFmt formatCode="ge" sourceLinked="1"/>
        <c:majorTickMark val="none"/>
        <c:minorTickMark val="none"/>
        <c:tickLblPos val="none"/>
        <c:crossAx val="103626240"/>
        <c:crosses val="autoZero"/>
        <c:auto val="1"/>
        <c:lblOffset val="100"/>
        <c:baseTimeUnit val="years"/>
      </c:dateAx>
      <c:valAx>
        <c:axId val="1036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みなべ町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13632</v>
      </c>
      <c r="AJ8" s="55"/>
      <c r="AK8" s="55"/>
      <c r="AL8" s="55"/>
      <c r="AM8" s="55"/>
      <c r="AN8" s="55"/>
      <c r="AO8" s="55"/>
      <c r="AP8" s="56"/>
      <c r="AQ8" s="46">
        <f>データ!R6</f>
        <v>120.28</v>
      </c>
      <c r="AR8" s="46"/>
      <c r="AS8" s="46"/>
      <c r="AT8" s="46"/>
      <c r="AU8" s="46"/>
      <c r="AV8" s="46"/>
      <c r="AW8" s="46"/>
      <c r="AX8" s="46"/>
      <c r="AY8" s="46">
        <f>データ!S6</f>
        <v>113.34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43.45</v>
      </c>
      <c r="S10" s="46"/>
      <c r="T10" s="46"/>
      <c r="U10" s="46"/>
      <c r="V10" s="46"/>
      <c r="W10" s="46"/>
      <c r="X10" s="46"/>
      <c r="Y10" s="46"/>
      <c r="Z10" s="80">
        <f>データ!P6</f>
        <v>1664</v>
      </c>
      <c r="AA10" s="80"/>
      <c r="AB10" s="80"/>
      <c r="AC10" s="80"/>
      <c r="AD10" s="80"/>
      <c r="AE10" s="80"/>
      <c r="AF10" s="80"/>
      <c r="AG10" s="80"/>
      <c r="AH10" s="2"/>
      <c r="AI10" s="80">
        <f>データ!T6</f>
        <v>5912</v>
      </c>
      <c r="AJ10" s="80"/>
      <c r="AK10" s="80"/>
      <c r="AL10" s="80"/>
      <c r="AM10" s="80"/>
      <c r="AN10" s="80"/>
      <c r="AO10" s="80"/>
      <c r="AP10" s="80"/>
      <c r="AQ10" s="46">
        <f>データ!U6</f>
        <v>15.7</v>
      </c>
      <c r="AR10" s="46"/>
      <c r="AS10" s="46"/>
      <c r="AT10" s="46"/>
      <c r="AU10" s="46"/>
      <c r="AV10" s="46"/>
      <c r="AW10" s="46"/>
      <c r="AX10" s="46"/>
      <c r="AY10" s="46">
        <f>データ!V6</f>
        <v>376.56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303917</v>
      </c>
      <c r="D6" s="31">
        <f t="shared" si="3"/>
        <v>47</v>
      </c>
      <c r="E6" s="31">
        <f t="shared" si="3"/>
        <v>1</v>
      </c>
      <c r="F6" s="31">
        <f t="shared" si="3"/>
        <v>0</v>
      </c>
      <c r="G6" s="31">
        <f t="shared" si="3"/>
        <v>0</v>
      </c>
      <c r="H6" s="31" t="str">
        <f t="shared" si="3"/>
        <v>和歌山県　みなべ町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43.45</v>
      </c>
      <c r="P6" s="32">
        <f t="shared" si="3"/>
        <v>1664</v>
      </c>
      <c r="Q6" s="32">
        <f t="shared" si="3"/>
        <v>13632</v>
      </c>
      <c r="R6" s="32">
        <f t="shared" si="3"/>
        <v>120.28</v>
      </c>
      <c r="S6" s="32">
        <f t="shared" si="3"/>
        <v>113.34</v>
      </c>
      <c r="T6" s="32">
        <f t="shared" si="3"/>
        <v>5912</v>
      </c>
      <c r="U6" s="32">
        <f t="shared" si="3"/>
        <v>15.7</v>
      </c>
      <c r="V6" s="32">
        <f t="shared" si="3"/>
        <v>376.56</v>
      </c>
      <c r="W6" s="33">
        <f>IF(W7="",NA(),W7)</f>
        <v>125.18</v>
      </c>
      <c r="X6" s="33">
        <f t="shared" ref="X6:AF6" si="4">IF(X7="",NA(),X7)</f>
        <v>104.62</v>
      </c>
      <c r="Y6" s="33">
        <f t="shared" si="4"/>
        <v>110.87</v>
      </c>
      <c r="Z6" s="33">
        <f t="shared" si="4"/>
        <v>103.29</v>
      </c>
      <c r="AA6" s="33">
        <f t="shared" si="4"/>
        <v>102.68</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492.35</v>
      </c>
      <c r="BE6" s="33">
        <f t="shared" ref="BE6:BM6" si="7">IF(BE7="",NA(),BE7)</f>
        <v>474.57</v>
      </c>
      <c r="BF6" s="33">
        <f t="shared" si="7"/>
        <v>471.13</v>
      </c>
      <c r="BG6" s="33">
        <f t="shared" si="7"/>
        <v>448.33</v>
      </c>
      <c r="BH6" s="33">
        <f t="shared" si="7"/>
        <v>423.98</v>
      </c>
      <c r="BI6" s="33">
        <f t="shared" si="7"/>
        <v>1187.81</v>
      </c>
      <c r="BJ6" s="33">
        <f t="shared" si="7"/>
        <v>1168.8</v>
      </c>
      <c r="BK6" s="33">
        <f t="shared" si="7"/>
        <v>1158.82</v>
      </c>
      <c r="BL6" s="33">
        <f t="shared" si="7"/>
        <v>1167.7</v>
      </c>
      <c r="BM6" s="33">
        <f t="shared" si="7"/>
        <v>1228.58</v>
      </c>
      <c r="BN6" s="32" t="str">
        <f>IF(BN7="","",IF(BN7="-","【-】","【"&amp;SUBSTITUTE(TEXT(BN7,"#,##0.00"),"-","△")&amp;"】"))</f>
        <v>【1,239.32】</v>
      </c>
      <c r="BO6" s="33">
        <f>IF(BO7="",NA(),BO7)</f>
        <v>117.83</v>
      </c>
      <c r="BP6" s="33">
        <f t="shared" ref="BP6:BX6" si="8">IF(BP7="",NA(),BP7)</f>
        <v>98.04</v>
      </c>
      <c r="BQ6" s="33">
        <f t="shared" si="8"/>
        <v>104.6</v>
      </c>
      <c r="BR6" s="33">
        <f t="shared" si="8"/>
        <v>97.68</v>
      </c>
      <c r="BS6" s="33">
        <f t="shared" si="8"/>
        <v>97.35</v>
      </c>
      <c r="BT6" s="33">
        <f t="shared" si="8"/>
        <v>57.96</v>
      </c>
      <c r="BU6" s="33">
        <f t="shared" si="8"/>
        <v>56.44</v>
      </c>
      <c r="BV6" s="33">
        <f t="shared" si="8"/>
        <v>55.6</v>
      </c>
      <c r="BW6" s="33">
        <f t="shared" si="8"/>
        <v>54.43</v>
      </c>
      <c r="BX6" s="33">
        <f t="shared" si="8"/>
        <v>53.81</v>
      </c>
      <c r="BY6" s="32" t="str">
        <f>IF(BY7="","",IF(BY7="-","【-】","【"&amp;SUBSTITUTE(TEXT(BY7,"#,##0.00"),"-","△")&amp;"】"))</f>
        <v>【36.33】</v>
      </c>
      <c r="BZ6" s="33">
        <f>IF(BZ7="",NA(),BZ7)</f>
        <v>92.65</v>
      </c>
      <c r="CA6" s="33">
        <f t="shared" ref="CA6:CI6" si="9">IF(CA7="",NA(),CA7)</f>
        <v>112.78</v>
      </c>
      <c r="CB6" s="33">
        <f t="shared" si="9"/>
        <v>105.3</v>
      </c>
      <c r="CC6" s="33">
        <f t="shared" si="9"/>
        <v>113.54</v>
      </c>
      <c r="CD6" s="33">
        <f t="shared" si="9"/>
        <v>117.51</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51.19</v>
      </c>
      <c r="CL6" s="33">
        <f t="shared" ref="CL6:CT6" si="10">IF(CL7="",NA(),CL7)</f>
        <v>50.97</v>
      </c>
      <c r="CM6" s="33">
        <f t="shared" si="10"/>
        <v>50.75</v>
      </c>
      <c r="CN6" s="33">
        <f t="shared" si="10"/>
        <v>51.18</v>
      </c>
      <c r="CO6" s="33">
        <f t="shared" si="10"/>
        <v>48.68</v>
      </c>
      <c r="CP6" s="33">
        <f t="shared" si="10"/>
        <v>60.92</v>
      </c>
      <c r="CQ6" s="33">
        <f t="shared" si="10"/>
        <v>59.84</v>
      </c>
      <c r="CR6" s="33">
        <f t="shared" si="10"/>
        <v>60.66</v>
      </c>
      <c r="CS6" s="33">
        <f t="shared" si="10"/>
        <v>60.17</v>
      </c>
      <c r="CT6" s="33">
        <f t="shared" si="10"/>
        <v>58.96</v>
      </c>
      <c r="CU6" s="32" t="str">
        <f>IF(CU7="","",IF(CU7="-","【-】","【"&amp;SUBSTITUTE(TEXT(CU7,"#,##0.00"),"-","△")&amp;"】"))</f>
        <v>【58.19】</v>
      </c>
      <c r="CV6" s="33">
        <f>IF(CV7="",NA(),CV7)</f>
        <v>96.27</v>
      </c>
      <c r="CW6" s="33">
        <f t="shared" ref="CW6:DE6" si="11">IF(CW7="",NA(),CW7)</f>
        <v>94.84</v>
      </c>
      <c r="CX6" s="33">
        <f t="shared" si="11"/>
        <v>92.54</v>
      </c>
      <c r="CY6" s="33">
        <f t="shared" si="11"/>
        <v>93.95</v>
      </c>
      <c r="CZ6" s="33">
        <f t="shared" si="11"/>
        <v>95.49</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1.02</v>
      </c>
      <c r="ED6" s="33">
        <f t="shared" ref="ED6:EL6" si="14">IF(ED7="",NA(),ED7)</f>
        <v>0.13</v>
      </c>
      <c r="EE6" s="33">
        <f t="shared" si="14"/>
        <v>0.21</v>
      </c>
      <c r="EF6" s="33">
        <f t="shared" si="14"/>
        <v>0.37</v>
      </c>
      <c r="EG6" s="33">
        <f t="shared" si="14"/>
        <v>0.41</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303917</v>
      </c>
      <c r="D7" s="35">
        <v>47</v>
      </c>
      <c r="E7" s="35">
        <v>1</v>
      </c>
      <c r="F7" s="35">
        <v>0</v>
      </c>
      <c r="G7" s="35">
        <v>0</v>
      </c>
      <c r="H7" s="35" t="s">
        <v>93</v>
      </c>
      <c r="I7" s="35" t="s">
        <v>94</v>
      </c>
      <c r="J7" s="35" t="s">
        <v>95</v>
      </c>
      <c r="K7" s="35" t="s">
        <v>96</v>
      </c>
      <c r="L7" s="35" t="s">
        <v>97</v>
      </c>
      <c r="M7" s="36" t="s">
        <v>98</v>
      </c>
      <c r="N7" s="36" t="s">
        <v>99</v>
      </c>
      <c r="O7" s="36">
        <v>43.45</v>
      </c>
      <c r="P7" s="36">
        <v>1664</v>
      </c>
      <c r="Q7" s="36">
        <v>13632</v>
      </c>
      <c r="R7" s="36">
        <v>120.28</v>
      </c>
      <c r="S7" s="36">
        <v>113.34</v>
      </c>
      <c r="T7" s="36">
        <v>5912</v>
      </c>
      <c r="U7" s="36">
        <v>15.7</v>
      </c>
      <c r="V7" s="36">
        <v>376.56</v>
      </c>
      <c r="W7" s="36">
        <v>125.18</v>
      </c>
      <c r="X7" s="36">
        <v>104.62</v>
      </c>
      <c r="Y7" s="36">
        <v>110.87</v>
      </c>
      <c r="Z7" s="36">
        <v>103.29</v>
      </c>
      <c r="AA7" s="36">
        <v>102.68</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492.35</v>
      </c>
      <c r="BE7" s="36">
        <v>474.57</v>
      </c>
      <c r="BF7" s="36">
        <v>471.13</v>
      </c>
      <c r="BG7" s="36">
        <v>448.33</v>
      </c>
      <c r="BH7" s="36">
        <v>423.98</v>
      </c>
      <c r="BI7" s="36">
        <v>1187.81</v>
      </c>
      <c r="BJ7" s="36">
        <v>1168.8</v>
      </c>
      <c r="BK7" s="36">
        <v>1158.82</v>
      </c>
      <c r="BL7" s="36">
        <v>1167.7</v>
      </c>
      <c r="BM7" s="36">
        <v>1228.58</v>
      </c>
      <c r="BN7" s="36">
        <v>1239.32</v>
      </c>
      <c r="BO7" s="36">
        <v>117.83</v>
      </c>
      <c r="BP7" s="36">
        <v>98.04</v>
      </c>
      <c r="BQ7" s="36">
        <v>104.6</v>
      </c>
      <c r="BR7" s="36">
        <v>97.68</v>
      </c>
      <c r="BS7" s="36">
        <v>97.35</v>
      </c>
      <c r="BT7" s="36">
        <v>57.96</v>
      </c>
      <c r="BU7" s="36">
        <v>56.44</v>
      </c>
      <c r="BV7" s="36">
        <v>55.6</v>
      </c>
      <c r="BW7" s="36">
        <v>54.43</v>
      </c>
      <c r="BX7" s="36">
        <v>53.81</v>
      </c>
      <c r="BY7" s="36">
        <v>36.33</v>
      </c>
      <c r="BZ7" s="36">
        <v>92.65</v>
      </c>
      <c r="CA7" s="36">
        <v>112.78</v>
      </c>
      <c r="CB7" s="36">
        <v>105.3</v>
      </c>
      <c r="CC7" s="36">
        <v>113.54</v>
      </c>
      <c r="CD7" s="36">
        <v>117.51</v>
      </c>
      <c r="CE7" s="36">
        <v>263.20999999999998</v>
      </c>
      <c r="CF7" s="36">
        <v>270.7</v>
      </c>
      <c r="CG7" s="36">
        <v>275.86</v>
      </c>
      <c r="CH7" s="36">
        <v>279.8</v>
      </c>
      <c r="CI7" s="36">
        <v>284.64999999999998</v>
      </c>
      <c r="CJ7" s="36">
        <v>476.46</v>
      </c>
      <c r="CK7" s="36">
        <v>51.19</v>
      </c>
      <c r="CL7" s="36">
        <v>50.97</v>
      </c>
      <c r="CM7" s="36">
        <v>50.75</v>
      </c>
      <c r="CN7" s="36">
        <v>51.18</v>
      </c>
      <c r="CO7" s="36">
        <v>48.68</v>
      </c>
      <c r="CP7" s="36">
        <v>60.92</v>
      </c>
      <c r="CQ7" s="36">
        <v>59.84</v>
      </c>
      <c r="CR7" s="36">
        <v>60.66</v>
      </c>
      <c r="CS7" s="36">
        <v>60.17</v>
      </c>
      <c r="CT7" s="36">
        <v>58.96</v>
      </c>
      <c r="CU7" s="36">
        <v>58.19</v>
      </c>
      <c r="CV7" s="36">
        <v>96.27</v>
      </c>
      <c r="CW7" s="36">
        <v>94.84</v>
      </c>
      <c r="CX7" s="36">
        <v>92.54</v>
      </c>
      <c r="CY7" s="36">
        <v>93.95</v>
      </c>
      <c r="CZ7" s="36">
        <v>95.49</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1.02</v>
      </c>
      <c r="ED7" s="36">
        <v>0.13</v>
      </c>
      <c r="EE7" s="36">
        <v>0.21</v>
      </c>
      <c r="EF7" s="36">
        <v>0.37</v>
      </c>
      <c r="EG7" s="36">
        <v>0.41</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2016-02-05T05:53:06Z</cp:lastPrinted>
  <dcterms:created xsi:type="dcterms:W3CDTF">2016-01-18T05:04:36Z</dcterms:created>
  <dcterms:modified xsi:type="dcterms:W3CDTF">2016-02-05T05:53:14Z</dcterms:modified>
  <cp:category/>
</cp:coreProperties>
</file>