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AQ8" i="4" s="1"/>
  <c r="Q6" i="5"/>
  <c r="AI8" i="4" s="1"/>
  <c r="P6" i="5"/>
  <c r="O6" i="5"/>
  <c r="N6" i="5"/>
  <c r="M6" i="5"/>
  <c r="L6" i="5"/>
  <c r="Z8" i="4" s="1"/>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<sst xmlns="http://schemas.openxmlformats.org/spreadsheetml/2006/main" count="217" uniqueCount="107">
  <si>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</si>
  <si>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</si>
  <si>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</si>
  <si>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</si>
  <si>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</si>
  <si>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</si>
  <si>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</si>
  <si>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</si>
  <si>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</si>
  <si>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</si>
  <si>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</si>
  <si>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</si>
  <si>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</si>
  <si>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</si>
  <si>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</si>
  <si>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</si>
  <si>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</si>
  <si>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</si>
  <si>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</si>
  <si>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</si>
  <si>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</si>
  <si>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</si>
  <si>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</si>
  <si>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</si>
  <si>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</si>
  <si>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</si>
  <si>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</si>
  <si>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</si>
  <si>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</si>
  <si>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</si>
  <si>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</si>
  <si>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</si>
  <si>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</si>
  <si>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</si>
  <si>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</si>
  <si>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</si>
  <si>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</si>
  <si>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</si>
  <si>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</si>
  <si>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</si>
  <si>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</si>
  <si>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</si>
  <si>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</si>
  <si>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</si>
  <si>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</si>
  <si>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</si>
  <si>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</si>
  <si>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</si>
  <si>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</si>
  <si>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</si>
  <si>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</si>
  <si>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</si>
  <si>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</si>
  <si>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</si>
  <si>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</si>
  <si>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</si>
  <si>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</si>
  <si>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</si>
  <si>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</si>
  <si>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</si>
  <si>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</si>
  <si>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</si>
  <si>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</si>
  <si>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</si>
  <si>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</si>
  <si>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</si>
  <si>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</si>
  <si>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</si>
  <si>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</si>
  <si>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</si>
  <si>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</si>
  <si>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</si>
  <si>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</si>
  <si>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</si>
  <si>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</si>
  <si>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</si>
  <si>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</si>
  <si>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</si>
  <si>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</si>
  <si>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</si>
  <si>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</si>
  <si>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</si>
  <si>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</si>
  <si>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</si>
  <si>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</si>
  <si>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</si>
  <si>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</si>
  <si>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</si>
  <si>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</si>
  <si>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</si>
  <si>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</si>
  <si>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</si>
  <si>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</si>
  <si>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みなべ町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</si>
  <si>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</si>
  <si>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</si>
  <si>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</si>
  <si>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</si>
  <si>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</si>
  <si>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</si>
  <si>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</si>
  <si>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</si>
  <si>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</si>
  <si>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</si>
  <si>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料金回収率共に類似団体、全国より比較的高く、現在のところ、健全性・効率性とも良好であると言える。また、施設利用率、有収率についてはほぼ全国と同じであり、施設は有効に稼働していると言える。
　しかし、近年、給水収益は横ばい～減少気味である上、老朽化が進む施設の維持管理費が増加してきている。耐震化や新たな水源確保のための施設改良工事も必要となってきた。また、平成32年度から簡易水道事業との統合を予定している。本来は28年度からの予定だったが、簡水の大規模施設整備事業の工期が31年度まで繰越されるため統合も延期となった。この事業実施に伴い約430,000千円の起債の借入が必要となり、統合時には償還元利が簡水・上水合わせて約42,000千円となる見込みである。また、減価償却費は簡水・上水合わせて約53,000千円（長期前受金分除く）になる見込みである。
　そのため統合時には経常収支比率などが下がり経営の健全性はかなり低下すると予想される。統合後の経営の基盤を強固にし安全安心な水を提供し続けるため、早い時期からこれらのことを住民に周知の上、料金の見直しを検討する必要がある。</t>
    <phoneticPr fontId="4"/>
  </si>
  <si>
    <t>　有形固定資産減価償却率は類似団体、全国より若干低いが、近年増加傾向にある。管路経年化率は0％ではあるがこれから耐用年数を超える管路が増加してくる。管路更新率は類似団体とほぼ同じであるが、全国を下回っている。これらのことから早期に管路の更新投資を計画的に進めていく必要がある。そのために、統合を見据え簡水事業分も含めたアセットマネジメント（資産管理）を平成28年度に策定し、両事業の資産の更新投資計画を推進していく予定である。</t>
    <phoneticPr fontId="4"/>
  </si>
  <si>
    <t>　有形固定資産減価償却率は比較的低く、経常収支比率は比較的高くはあるが、人員不足や資金不足などにより、これまで必要な更新投資を先送りにしてきた傾向がないとは言えない。平成32年度から簡水事業と統合することを見据え、配水管の統合など町内全域の水道事業を俯瞰的に検討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</si>
</sst>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0.82</c:v>
                </c:pt>
                <c:pt idx="1">
                  <c:v>0.87</c:v>
                </c:pt>
                <c:pt idx="2">
                  <c:v>0.54</c:v>
                </c:pt>
                <c:pt idx="3">
                  <c:v>0.76</c:v>
                </c:pt>
                <c:pt idx="4">
                  <c:v>0.65</c:v>
                </c:pt>
              </c:numCache>
            </c:numRef>
          </c:val>
        </c:ser>
        <c:dLbls>
          <c:showLegendKey val="0"/>
          <c:showVal val="0"/>
          <c:showCatName val="0"/>
          <c:showSerName val="0"/>
          <c:showPercent val="0"/>
          <c:showBubbleSize val="0"/>
        </c:dLbls>
        <c:gapWidth val="150"/>
        <c:axId val="113985792"/>
        <c:axId val="11399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0.81</c:v>
                </c:pt>
                <c:pt idx="1">
                  <c:v>0.82</c:v>
                </c:pt>
                <c:pt idx="2">
                  <c:v>0.66</c:v>
                </c:pt>
                <c:pt idx="3">
                  <c:v>0.64</c:v>
                </c:pt>
                <c:pt idx="4">
                  <c:v>0.56000000000000005</c:v>
                </c:pt>
              </c:numCache>
            </c:numRef>
          </c:val>
          <c:smooth val="0"/>
        </c:ser>
        <c:dLbls>
          <c:showLegendKey val="0"/>
          <c:showVal val="0"/>
          <c:showCatName val="0"/>
          <c:showSerName val="0"/>
          <c:showPercent val="0"/>
          <c:showBubbleSize val="0"/>
        </c:dLbls>
        <c:marker val="1"/>
        <c:smooth val="0"/>
        <c:axId val="113985792"/>
        <c:axId val="113992064"/>
      </c:lineChart>
      <c:dateAx>
        <c:axId val="113985792"/>
        <c:scaling>
          <c:orientation val="minMax"/>
        </c:scaling>
        <c:delete val="1"/>
        <c:axPos val="b"/>
        <c:numFmt formatCode="ge" sourceLinked="1"/>
        <c:majorTickMark val="none"/>
        <c:minorTickMark val="none"/>
        <c:tickLblPos val="none"/>
        <c:crossAx val="113992064"/>
        <c:crosses val="autoZero"/>
        <c:auto val="1"/>
        <c:lblOffset val="100"/>
        <c:baseTimeUnit val="years"/>
      </c:dateAx>
      <c:valAx>
        <c:axId val="11399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98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65.67</c:v>
                </c:pt>
                <c:pt idx="1">
                  <c:v>64.239999999999995</c:v>
                </c:pt>
                <c:pt idx="2">
                  <c:v>62.83</c:v>
                </c:pt>
                <c:pt idx="3">
                  <c:v>70.540000000000006</c:v>
                </c:pt>
                <c:pt idx="4">
                  <c:v>63.11</c:v>
                </c:pt>
              </c:numCache>
            </c:numRef>
          </c:val>
        </c:ser>
        <c:dLbls>
          <c:showLegendKey val="0"/>
          <c:showVal val="0"/>
          <c:showCatName val="0"/>
          <c:showSerName val="0"/>
          <c:showPercent val="0"/>
          <c:showBubbleSize val="0"/>
        </c:dLbls>
        <c:gapWidth val="150"/>
        <c:axId val="114309760"/>
        <c:axId val="11433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51.05</c:v>
                </c:pt>
                <c:pt idx="1">
                  <c:v>50.49</c:v>
                </c:pt>
                <c:pt idx="2">
                  <c:v>49.69</c:v>
                </c:pt>
                <c:pt idx="3">
                  <c:v>49.77</c:v>
                </c:pt>
                <c:pt idx="4">
                  <c:v>49.22</c:v>
                </c:pt>
              </c:numCache>
            </c:numRef>
          </c:val>
          <c:smooth val="0"/>
        </c:ser>
        <c:dLbls>
          <c:showLegendKey val="0"/>
          <c:showVal val="0"/>
          <c:showCatName val="0"/>
          <c:showSerName val="0"/>
          <c:showPercent val="0"/>
          <c:showBubbleSize val="0"/>
        </c:dLbls>
        <c:marker val="1"/>
        <c:smooth val="0"/>
        <c:axId val="114309760"/>
        <c:axId val="114332416"/>
      </c:lineChart>
      <c:dateAx>
        <c:axId val="114309760"/>
        <c:scaling>
          <c:orientation val="minMax"/>
        </c:scaling>
        <c:delete val="1"/>
        <c:axPos val="b"/>
        <c:numFmt formatCode="ge" sourceLinked="1"/>
        <c:majorTickMark val="none"/>
        <c:minorTickMark val="none"/>
        <c:tickLblPos val="none"/>
        <c:crossAx val="114332416"/>
        <c:crosses val="autoZero"/>
        <c:auto val="1"/>
        <c:lblOffset val="100"/>
        <c:baseTimeUnit val="years"/>
      </c:dateAx>
      <c:valAx>
        <c:axId val="11433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30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92.52</c:v>
                </c:pt>
                <c:pt idx="1">
                  <c:v>92.05</c:v>
                </c:pt>
                <c:pt idx="2">
                  <c:v>91.95</c:v>
                </c:pt>
                <c:pt idx="3">
                  <c:v>81.11</c:v>
                </c:pt>
                <c:pt idx="4">
                  <c:v>87.99</c:v>
                </c:pt>
              </c:numCache>
            </c:numRef>
          </c:val>
        </c:ser>
        <c:dLbls>
          <c:showLegendKey val="0"/>
          <c:showVal val="0"/>
          <c:showCatName val="0"/>
          <c:showSerName val="0"/>
          <c:showPercent val="0"/>
          <c:showBubbleSize val="0"/>
        </c:dLbls>
        <c:gapWidth val="150"/>
        <c:axId val="114358528"/>
        <c:axId val="11469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80.81</c:v>
                </c:pt>
                <c:pt idx="1">
                  <c:v>78.7</c:v>
                </c:pt>
                <c:pt idx="2">
                  <c:v>80.010000000000005</c:v>
                </c:pt>
                <c:pt idx="3">
                  <c:v>79.98</c:v>
                </c:pt>
                <c:pt idx="4">
                  <c:v>79.48</c:v>
                </c:pt>
              </c:numCache>
            </c:numRef>
          </c:val>
          <c:smooth val="0"/>
        </c:ser>
        <c:dLbls>
          <c:showLegendKey val="0"/>
          <c:showVal val="0"/>
          <c:showCatName val="0"/>
          <c:showSerName val="0"/>
          <c:showPercent val="0"/>
          <c:showBubbleSize val="0"/>
        </c:dLbls>
        <c:marker val="1"/>
        <c:smooth val="0"/>
        <c:axId val="114358528"/>
        <c:axId val="114696576"/>
      </c:lineChart>
      <c:dateAx>
        <c:axId val="114358528"/>
        <c:scaling>
          <c:orientation val="minMax"/>
        </c:scaling>
        <c:delete val="1"/>
        <c:axPos val="b"/>
        <c:numFmt formatCode="ge" sourceLinked="1"/>
        <c:majorTickMark val="none"/>
        <c:minorTickMark val="none"/>
        <c:tickLblPos val="none"/>
        <c:crossAx val="114696576"/>
        <c:crosses val="autoZero"/>
        <c:auto val="1"/>
        <c:lblOffset val="100"/>
        <c:baseTimeUnit val="years"/>
      </c:dateAx>
      <c:valAx>
        <c:axId val="11469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35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120.22</c:v>
                </c:pt>
                <c:pt idx="1">
                  <c:v>118.37</c:v>
                </c:pt>
                <c:pt idx="2">
                  <c:v>91.13</c:v>
                </c:pt>
                <c:pt idx="3">
                  <c:v>135.09</c:v>
                </c:pt>
                <c:pt idx="4">
                  <c:v>138.69999999999999</c:v>
                </c:pt>
              </c:numCache>
            </c:numRef>
          </c:val>
        </c:ser>
        <c:dLbls>
          <c:showLegendKey val="0"/>
          <c:showVal val="0"/>
          <c:showCatName val="0"/>
          <c:showSerName val="0"/>
          <c:showPercent val="0"/>
          <c:showBubbleSize val="0"/>
        </c:dLbls>
        <c:gapWidth val="150"/>
        <c:axId val="114022272"/>
        <c:axId val="11402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108.06</c:v>
                </c:pt>
                <c:pt idx="1">
                  <c:v>104.82</c:v>
                </c:pt>
                <c:pt idx="2">
                  <c:v>104.95</c:v>
                </c:pt>
                <c:pt idx="3">
                  <c:v>105.53</c:v>
                </c:pt>
                <c:pt idx="4">
                  <c:v>107.2</c:v>
                </c:pt>
              </c:numCache>
            </c:numRef>
          </c:val>
          <c:smooth val="0"/>
        </c:ser>
        <c:dLbls>
          <c:showLegendKey val="0"/>
          <c:showVal val="0"/>
          <c:showCatName val="0"/>
          <c:showSerName val="0"/>
          <c:showPercent val="0"/>
          <c:showBubbleSize val="0"/>
        </c:dLbls>
        <c:marker val="1"/>
        <c:smooth val="0"/>
        <c:axId val="114022272"/>
        <c:axId val="114028544"/>
      </c:lineChart>
      <c:dateAx>
        <c:axId val="114022272"/>
        <c:scaling>
          <c:orientation val="minMax"/>
        </c:scaling>
        <c:delete val="1"/>
        <c:axPos val="b"/>
        <c:numFmt formatCode="ge" sourceLinked="1"/>
        <c:majorTickMark val="none"/>
        <c:minorTickMark val="none"/>
        <c:tickLblPos val="none"/>
        <c:crossAx val="114028544"/>
        <c:crosses val="autoZero"/>
        <c:auto val="1"/>
        <c:lblOffset val="100"/>
        <c:baseTimeUnit val="years"/>
      </c:dateAx>
      <c:valAx>
        <c:axId val="114028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402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35.619999999999997</c:v>
                </c:pt>
                <c:pt idx="1">
                  <c:v>29.65</c:v>
                </c:pt>
                <c:pt idx="2">
                  <c:v>29.84</c:v>
                </c:pt>
                <c:pt idx="3">
                  <c:v>30.71</c:v>
                </c:pt>
                <c:pt idx="4">
                  <c:v>34.89</c:v>
                </c:pt>
              </c:numCache>
            </c:numRef>
          </c:val>
        </c:ser>
        <c:dLbls>
          <c:showLegendKey val="0"/>
          <c:showVal val="0"/>
          <c:showCatName val="0"/>
          <c:showSerName val="0"/>
          <c:showPercent val="0"/>
          <c:showBubbleSize val="0"/>
        </c:dLbls>
        <c:gapWidth val="150"/>
        <c:axId val="113862144"/>
        <c:axId val="11386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33.21</c:v>
                </c:pt>
                <c:pt idx="1">
                  <c:v>34.24</c:v>
                </c:pt>
                <c:pt idx="2">
                  <c:v>35.18</c:v>
                </c:pt>
                <c:pt idx="3">
                  <c:v>36.43</c:v>
                </c:pt>
                <c:pt idx="4">
                  <c:v>46.12</c:v>
                </c:pt>
              </c:numCache>
            </c:numRef>
          </c:val>
          <c:smooth val="0"/>
        </c:ser>
        <c:dLbls>
          <c:showLegendKey val="0"/>
          <c:showVal val="0"/>
          <c:showCatName val="0"/>
          <c:showSerName val="0"/>
          <c:showPercent val="0"/>
          <c:showBubbleSize val="0"/>
        </c:dLbls>
        <c:marker val="1"/>
        <c:smooth val="0"/>
        <c:axId val="113862144"/>
        <c:axId val="113864064"/>
      </c:lineChart>
      <c:dateAx>
        <c:axId val="113862144"/>
        <c:scaling>
          <c:orientation val="minMax"/>
        </c:scaling>
        <c:delete val="1"/>
        <c:axPos val="b"/>
        <c:numFmt formatCode="ge" sourceLinked="1"/>
        <c:majorTickMark val="none"/>
        <c:minorTickMark val="none"/>
        <c:tickLblPos val="none"/>
        <c:crossAx val="113864064"/>
        <c:crosses val="autoZero"/>
        <c:auto val="1"/>
        <c:lblOffset val="100"/>
        <c:baseTimeUnit val="years"/>
      </c:dateAx>
      <c:valAx>
        <c:axId val="11386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86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4037888"/>
        <c:axId val="11403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6.34</c:v>
                </c:pt>
                <c:pt idx="1">
                  <c:v>6.81</c:v>
                </c:pt>
                <c:pt idx="2">
                  <c:v>8.41</c:v>
                </c:pt>
                <c:pt idx="3">
                  <c:v>8.7200000000000006</c:v>
                </c:pt>
                <c:pt idx="4">
                  <c:v>9.86</c:v>
                </c:pt>
              </c:numCache>
            </c:numRef>
          </c:val>
          <c:smooth val="0"/>
        </c:ser>
        <c:dLbls>
          <c:showLegendKey val="0"/>
          <c:showVal val="0"/>
          <c:showCatName val="0"/>
          <c:showSerName val="0"/>
          <c:showPercent val="0"/>
          <c:showBubbleSize val="0"/>
        </c:dLbls>
        <c:marker val="1"/>
        <c:smooth val="0"/>
        <c:axId val="114037888"/>
        <c:axId val="114039808"/>
      </c:lineChart>
      <c:dateAx>
        <c:axId val="114037888"/>
        <c:scaling>
          <c:orientation val="minMax"/>
        </c:scaling>
        <c:delete val="1"/>
        <c:axPos val="b"/>
        <c:numFmt formatCode="ge" sourceLinked="1"/>
        <c:majorTickMark val="none"/>
        <c:minorTickMark val="none"/>
        <c:tickLblPos val="none"/>
        <c:crossAx val="114039808"/>
        <c:crosses val="autoZero"/>
        <c:auto val="1"/>
        <c:lblOffset val="100"/>
        <c:baseTimeUnit val="years"/>
      </c:dateAx>
      <c:valAx>
        <c:axId val="11403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03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4084480"/>
        <c:axId val="11409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23.31</c:v>
                </c:pt>
                <c:pt idx="1">
                  <c:v>26.83</c:v>
                </c:pt>
                <c:pt idx="2">
                  <c:v>26.81</c:v>
                </c:pt>
                <c:pt idx="3">
                  <c:v>28.31</c:v>
                </c:pt>
                <c:pt idx="4">
                  <c:v>13.46</c:v>
                </c:pt>
              </c:numCache>
            </c:numRef>
          </c:val>
          <c:smooth val="0"/>
        </c:ser>
        <c:dLbls>
          <c:showLegendKey val="0"/>
          <c:showVal val="0"/>
          <c:showCatName val="0"/>
          <c:showSerName val="0"/>
          <c:showPercent val="0"/>
          <c:showBubbleSize val="0"/>
        </c:dLbls>
        <c:marker val="1"/>
        <c:smooth val="0"/>
        <c:axId val="114084480"/>
        <c:axId val="114090752"/>
      </c:lineChart>
      <c:dateAx>
        <c:axId val="114084480"/>
        <c:scaling>
          <c:orientation val="minMax"/>
        </c:scaling>
        <c:delete val="1"/>
        <c:axPos val="b"/>
        <c:numFmt formatCode="ge" sourceLinked="1"/>
        <c:majorTickMark val="none"/>
        <c:minorTickMark val="none"/>
        <c:tickLblPos val="none"/>
        <c:crossAx val="114090752"/>
        <c:crosses val="autoZero"/>
        <c:auto val="1"/>
        <c:lblOffset val="100"/>
        <c:baseTimeUnit val="years"/>
      </c:dateAx>
      <c:valAx>
        <c:axId val="114090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408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679.78</c:v>
                </c:pt>
                <c:pt idx="1">
                  <c:v>422.69</c:v>
                </c:pt>
                <c:pt idx="2">
                  <c:v>1175.8699999999999</c:v>
                </c:pt>
                <c:pt idx="3">
                  <c:v>428.48</c:v>
                </c:pt>
                <c:pt idx="4">
                  <c:v>996.41</c:v>
                </c:pt>
              </c:numCache>
            </c:numRef>
          </c:val>
        </c:ser>
        <c:dLbls>
          <c:showLegendKey val="0"/>
          <c:showVal val="0"/>
          <c:showCatName val="0"/>
          <c:showSerName val="0"/>
          <c:showPercent val="0"/>
          <c:showBubbleSize val="0"/>
        </c:dLbls>
        <c:gapWidth val="150"/>
        <c:axId val="114125440"/>
        <c:axId val="11412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1129.9100000000001</c:v>
                </c:pt>
                <c:pt idx="1">
                  <c:v>1197.1099999999999</c:v>
                </c:pt>
                <c:pt idx="2">
                  <c:v>1002.64</c:v>
                </c:pt>
                <c:pt idx="3">
                  <c:v>1164.51</c:v>
                </c:pt>
                <c:pt idx="4">
                  <c:v>434.72</c:v>
                </c:pt>
              </c:numCache>
            </c:numRef>
          </c:val>
          <c:smooth val="0"/>
        </c:ser>
        <c:dLbls>
          <c:showLegendKey val="0"/>
          <c:showVal val="0"/>
          <c:showCatName val="0"/>
          <c:showSerName val="0"/>
          <c:showPercent val="0"/>
          <c:showBubbleSize val="0"/>
        </c:dLbls>
        <c:marker val="1"/>
        <c:smooth val="0"/>
        <c:axId val="114125440"/>
        <c:axId val="114127616"/>
      </c:lineChart>
      <c:dateAx>
        <c:axId val="114125440"/>
        <c:scaling>
          <c:orientation val="minMax"/>
        </c:scaling>
        <c:delete val="1"/>
        <c:axPos val="b"/>
        <c:numFmt formatCode="ge" sourceLinked="1"/>
        <c:majorTickMark val="none"/>
        <c:minorTickMark val="none"/>
        <c:tickLblPos val="none"/>
        <c:crossAx val="114127616"/>
        <c:crosses val="autoZero"/>
        <c:auto val="1"/>
        <c:lblOffset val="100"/>
        <c:baseTimeUnit val="years"/>
      </c:dateAx>
      <c:valAx>
        <c:axId val="114127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412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169.46</c:v>
                </c:pt>
                <c:pt idx="1">
                  <c:v>214.6</c:v>
                </c:pt>
                <c:pt idx="2">
                  <c:v>198.02</c:v>
                </c:pt>
                <c:pt idx="3">
                  <c:v>209.06</c:v>
                </c:pt>
                <c:pt idx="4">
                  <c:v>209.85</c:v>
                </c:pt>
              </c:numCache>
            </c:numRef>
          </c:val>
        </c:ser>
        <c:dLbls>
          <c:showLegendKey val="0"/>
          <c:showVal val="0"/>
          <c:showCatName val="0"/>
          <c:showSerName val="0"/>
          <c:showPercent val="0"/>
          <c:showBubbleSize val="0"/>
        </c:dLbls>
        <c:gapWidth val="150"/>
        <c:axId val="114149632"/>
        <c:axId val="11416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540.94000000000005</c:v>
                </c:pt>
                <c:pt idx="1">
                  <c:v>532.29999999999995</c:v>
                </c:pt>
                <c:pt idx="2">
                  <c:v>520.29999999999995</c:v>
                </c:pt>
                <c:pt idx="3">
                  <c:v>498.27</c:v>
                </c:pt>
                <c:pt idx="4">
                  <c:v>495.76</c:v>
                </c:pt>
              </c:numCache>
            </c:numRef>
          </c:val>
          <c:smooth val="0"/>
        </c:ser>
        <c:dLbls>
          <c:showLegendKey val="0"/>
          <c:showVal val="0"/>
          <c:showCatName val="0"/>
          <c:showSerName val="0"/>
          <c:showPercent val="0"/>
          <c:showBubbleSize val="0"/>
        </c:dLbls>
        <c:marker val="1"/>
        <c:smooth val="0"/>
        <c:axId val="114149632"/>
        <c:axId val="114168192"/>
      </c:lineChart>
      <c:dateAx>
        <c:axId val="114149632"/>
        <c:scaling>
          <c:orientation val="minMax"/>
        </c:scaling>
        <c:delete val="1"/>
        <c:axPos val="b"/>
        <c:numFmt formatCode="ge" sourceLinked="1"/>
        <c:majorTickMark val="none"/>
        <c:minorTickMark val="none"/>
        <c:tickLblPos val="none"/>
        <c:crossAx val="114168192"/>
        <c:crosses val="autoZero"/>
        <c:auto val="1"/>
        <c:lblOffset val="100"/>
        <c:baseTimeUnit val="years"/>
      </c:dateAx>
      <c:valAx>
        <c:axId val="114168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414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115.04</c:v>
                </c:pt>
                <c:pt idx="1">
                  <c:v>115.03</c:v>
                </c:pt>
                <c:pt idx="2">
                  <c:v>88.74</c:v>
                </c:pt>
                <c:pt idx="3">
                  <c:v>134.13999999999999</c:v>
                </c:pt>
                <c:pt idx="4">
                  <c:v>143.29</c:v>
                </c:pt>
              </c:numCache>
            </c:numRef>
          </c:val>
        </c:ser>
        <c:dLbls>
          <c:showLegendKey val="0"/>
          <c:showVal val="0"/>
          <c:showCatName val="0"/>
          <c:showSerName val="0"/>
          <c:showPercent val="0"/>
          <c:showBubbleSize val="0"/>
        </c:dLbls>
        <c:gapWidth val="150"/>
        <c:axId val="114206592"/>
        <c:axId val="11420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93.43</c:v>
                </c:pt>
                <c:pt idx="1">
                  <c:v>90.17</c:v>
                </c:pt>
                <c:pt idx="2">
                  <c:v>90.69</c:v>
                </c:pt>
                <c:pt idx="3">
                  <c:v>90.64</c:v>
                </c:pt>
                <c:pt idx="4">
                  <c:v>93.66</c:v>
                </c:pt>
              </c:numCache>
            </c:numRef>
          </c:val>
          <c:smooth val="0"/>
        </c:ser>
        <c:dLbls>
          <c:showLegendKey val="0"/>
          <c:showVal val="0"/>
          <c:showCatName val="0"/>
          <c:showSerName val="0"/>
          <c:showPercent val="0"/>
          <c:showBubbleSize val="0"/>
        </c:dLbls>
        <c:marker val="1"/>
        <c:smooth val="0"/>
        <c:axId val="114206592"/>
        <c:axId val="114208768"/>
      </c:lineChart>
      <c:dateAx>
        <c:axId val="114206592"/>
        <c:scaling>
          <c:orientation val="minMax"/>
        </c:scaling>
        <c:delete val="1"/>
        <c:axPos val="b"/>
        <c:numFmt formatCode="ge" sourceLinked="1"/>
        <c:majorTickMark val="none"/>
        <c:minorTickMark val="none"/>
        <c:tickLblPos val="none"/>
        <c:crossAx val="114208768"/>
        <c:crosses val="autoZero"/>
        <c:auto val="1"/>
        <c:lblOffset val="100"/>
        <c:baseTimeUnit val="years"/>
      </c:dateAx>
      <c:valAx>
        <c:axId val="11420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20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88.76</c:v>
                </c:pt>
                <c:pt idx="1">
                  <c:v>88.32</c:v>
                </c:pt>
                <c:pt idx="2">
                  <c:v>115.07</c:v>
                </c:pt>
                <c:pt idx="3">
                  <c:v>88.46</c:v>
                </c:pt>
                <c:pt idx="4">
                  <c:v>85.39</c:v>
                </c:pt>
              </c:numCache>
            </c:numRef>
          </c:val>
        </c:ser>
        <c:dLbls>
          <c:showLegendKey val="0"/>
          <c:showVal val="0"/>
          <c:showCatName val="0"/>
          <c:showSerName val="0"/>
          <c:showPercent val="0"/>
          <c:showBubbleSize val="0"/>
        </c:dLbls>
        <c:gapWidth val="150"/>
        <c:axId val="114220032"/>
        <c:axId val="11429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204.24</c:v>
                </c:pt>
                <c:pt idx="1">
                  <c:v>210.28</c:v>
                </c:pt>
                <c:pt idx="2">
                  <c:v>211.08</c:v>
                </c:pt>
                <c:pt idx="3">
                  <c:v>213.52</c:v>
                </c:pt>
                <c:pt idx="4">
                  <c:v>208.21</c:v>
                </c:pt>
              </c:numCache>
            </c:numRef>
          </c:val>
          <c:smooth val="0"/>
        </c:ser>
        <c:dLbls>
          <c:showLegendKey val="0"/>
          <c:showVal val="0"/>
          <c:showCatName val="0"/>
          <c:showSerName val="0"/>
          <c:showPercent val="0"/>
          <c:showBubbleSize val="0"/>
        </c:dLbls>
        <c:marker val="1"/>
        <c:smooth val="0"/>
        <c:axId val="114220032"/>
        <c:axId val="114295936"/>
      </c:lineChart>
      <c:dateAx>
        <c:axId val="114220032"/>
        <c:scaling>
          <c:orientation val="minMax"/>
        </c:scaling>
        <c:delete val="1"/>
        <c:axPos val="b"/>
        <c:numFmt formatCode="ge" sourceLinked="1"/>
        <c:majorTickMark val="none"/>
        <c:minorTickMark val="none"/>
        <c:tickLblPos val="none"/>
        <c:crossAx val="114295936"/>
        <c:crosses val="autoZero"/>
        <c:auto val="1"/>
        <c:lblOffset val="100"/>
        <c:baseTimeUnit val="years"/>
      </c:dateAx>
      <c:valAx>
        <c:axId val="11429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22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和歌山県　みなべ町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A8</v>
      </c>
      <c r="AA8" s="72"/>
      <c r="AB8" s="72"/>
      <c r="AC8" s="72"/>
      <c r="AD8" s="72"/>
      <c r="AE8" s="72"/>
      <c r="AF8" s="72"/>
      <c r="AG8" s="73"/>
      <c r="AH8" s="3"/>
      <c r="AI8" s="74">
        <f>データ!Q6</f>
        <v>13632</v>
      </c>
      <c r="AJ8" s="75"/>
      <c r="AK8" s="75"/>
      <c r="AL8" s="75"/>
      <c r="AM8" s="75"/>
      <c r="AN8" s="75"/>
      <c r="AO8" s="75"/>
      <c r="AP8" s="76"/>
      <c r="AQ8" s="57">
        <f>データ!R6</f>
        <v>120.28</v>
      </c>
      <c r="AR8" s="57"/>
      <c r="AS8" s="57"/>
      <c r="AT8" s="57"/>
      <c r="AU8" s="57"/>
      <c r="AV8" s="57"/>
      <c r="AW8" s="57"/>
      <c r="AX8" s="57"/>
      <c r="AY8" s="57">
        <f>データ!S6</f>
        <v>113.34</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81.2</v>
      </c>
      <c r="K10" s="57"/>
      <c r="L10" s="57"/>
      <c r="M10" s="57"/>
      <c r="N10" s="57"/>
      <c r="O10" s="57"/>
      <c r="P10" s="57"/>
      <c r="Q10" s="57"/>
      <c r="R10" s="57">
        <f>データ!O6</f>
        <v>56.51</v>
      </c>
      <c r="S10" s="57"/>
      <c r="T10" s="57"/>
      <c r="U10" s="57"/>
      <c r="V10" s="57"/>
      <c r="W10" s="57"/>
      <c r="X10" s="57"/>
      <c r="Y10" s="57"/>
      <c r="Z10" s="65">
        <f>データ!P6</f>
        <v>1664</v>
      </c>
      <c r="AA10" s="65"/>
      <c r="AB10" s="65"/>
      <c r="AC10" s="65"/>
      <c r="AD10" s="65"/>
      <c r="AE10" s="65"/>
      <c r="AF10" s="65"/>
      <c r="AG10" s="65"/>
      <c r="AH10" s="2"/>
      <c r="AI10" s="65">
        <f>データ!T6</f>
        <v>7689</v>
      </c>
      <c r="AJ10" s="65"/>
      <c r="AK10" s="65"/>
      <c r="AL10" s="65"/>
      <c r="AM10" s="65"/>
      <c r="AN10" s="65"/>
      <c r="AO10" s="65"/>
      <c r="AP10" s="65"/>
      <c r="AQ10" s="57">
        <f>データ!U6</f>
        <v>14.7</v>
      </c>
      <c r="AR10" s="57"/>
      <c r="AS10" s="57"/>
      <c r="AT10" s="57"/>
      <c r="AU10" s="57"/>
      <c r="AV10" s="57"/>
      <c r="AW10" s="57"/>
      <c r="AX10" s="57"/>
      <c r="AY10" s="57">
        <f>データ!V6</f>
        <v>523.05999999999995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303917</v>
      </c>
      <c r="D6" s="31">
        <f t="shared" si="3"/>
        <v>46</v>
      </c>
      <c r="E6" s="31">
        <f t="shared" si="3"/>
        <v>1</v>
      </c>
      <c r="F6" s="31">
        <f t="shared" si="3"/>
        <v>0</v>
      </c>
      <c r="G6" s="31">
        <f t="shared" si="3"/>
        <v>1</v>
      </c>
      <c r="H6" s="31" t="str">
        <f t="shared" si="3"/>
        <v>和歌山県　みなべ町</v>
      </c>
      <c r="I6" s="31" t="str">
        <f t="shared" si="3"/>
        <v>法適用</v>
      </c>
      <c r="J6" s="31" t="str">
        <f t="shared" si="3"/>
        <v>水道事業</v>
      </c>
      <c r="K6" s="31" t="str">
        <f t="shared" si="3"/>
        <v>末端給水事業</v>
      </c>
      <c r="L6" s="31" t="str">
        <f t="shared" si="3"/>
        <v>A8</v>
      </c>
      <c r="M6" s="32" t="str">
        <f t="shared" si="3"/>
        <v>-</v>
      </c>
      <c r="N6" s="32">
        <f t="shared" si="3"/>
        <v>81.2</v>
      </c>
      <c r="O6" s="32">
        <f t="shared" si="3"/>
        <v>56.51</v>
      </c>
      <c r="P6" s="32">
        <f t="shared" si="3"/>
        <v>1664</v>
      </c>
      <c r="Q6" s="32">
        <f t="shared" si="3"/>
        <v>13632</v>
      </c>
      <c r="R6" s="32">
        <f t="shared" si="3"/>
        <v>120.28</v>
      </c>
      <c r="S6" s="32">
        <f t="shared" si="3"/>
        <v>113.34</v>
      </c>
      <c r="T6" s="32">
        <f t="shared" si="3"/>
        <v>7689</v>
      </c>
      <c r="U6" s="32">
        <f t="shared" si="3"/>
        <v>14.7</v>
      </c>
      <c r="V6" s="32">
        <f t="shared" si="3"/>
        <v>523.05999999999995</v>
      </c>
      <c r="W6" s="33">
        <f>IF(W7="",NA(),W7)</f>
        <v>120.22</v>
      </c>
      <c r="X6" s="33">
        <f t="shared" ref="X6:AF6" si="4">IF(X7="",NA(),X7)</f>
        <v>118.37</v>
      </c>
      <c r="Y6" s="33">
        <f t="shared" si="4"/>
        <v>91.13</v>
      </c>
      <c r="Z6" s="33">
        <f t="shared" si="4"/>
        <v>135.09</v>
      </c>
      <c r="AA6" s="33">
        <f t="shared" si="4"/>
        <v>138.69999999999999</v>
      </c>
      <c r="AB6" s="33">
        <f t="shared" si="4"/>
        <v>108.06</v>
      </c>
      <c r="AC6" s="33">
        <f t="shared" si="4"/>
        <v>104.82</v>
      </c>
      <c r="AD6" s="33">
        <f t="shared" si="4"/>
        <v>104.95</v>
      </c>
      <c r="AE6" s="33">
        <f t="shared" si="4"/>
        <v>105.53</v>
      </c>
      <c r="AF6" s="33">
        <f t="shared" si="4"/>
        <v>107.2</v>
      </c>
      <c r="AG6" s="32" t="str">
        <f>IF(AG7="","",IF(AG7="-","【-】","【"&amp;SUBSTITUTE(TEXT(AG7,"#,##0.00"),"-","△")&amp;"】"))</f>
        <v>【113.03】</v>
      </c>
      <c r="AH6" s="32">
        <f>IF(AH7="",NA(),AH7)</f>
        <v>0</v>
      </c>
      <c r="AI6" s="32">
        <f t="shared" ref="AI6:AQ6" si="5">IF(AI7="",NA(),AI7)</f>
        <v>0</v>
      </c>
      <c r="AJ6" s="32">
        <f t="shared" si="5"/>
        <v>0</v>
      </c>
      <c r="AK6" s="32">
        <f t="shared" si="5"/>
        <v>0</v>
      </c>
      <c r="AL6" s="32">
        <f t="shared" si="5"/>
        <v>0</v>
      </c>
      <c r="AM6" s="33">
        <f t="shared" si="5"/>
        <v>23.31</v>
      </c>
      <c r="AN6" s="33">
        <f t="shared" si="5"/>
        <v>26.83</v>
      </c>
      <c r="AO6" s="33">
        <f t="shared" si="5"/>
        <v>26.81</v>
      </c>
      <c r="AP6" s="33">
        <f t="shared" si="5"/>
        <v>28.31</v>
      </c>
      <c r="AQ6" s="33">
        <f t="shared" si="5"/>
        <v>13.46</v>
      </c>
      <c r="AR6" s="32" t="str">
        <f>IF(AR7="","",IF(AR7="-","【-】","【"&amp;SUBSTITUTE(TEXT(AR7,"#,##0.00"),"-","△")&amp;"】"))</f>
        <v>【0.81】</v>
      </c>
      <c r="AS6" s="33">
        <f>IF(AS7="",NA(),AS7)</f>
        <v>679.78</v>
      </c>
      <c r="AT6" s="33">
        <f t="shared" ref="AT6:BB6" si="6">IF(AT7="",NA(),AT7)</f>
        <v>422.69</v>
      </c>
      <c r="AU6" s="33">
        <f t="shared" si="6"/>
        <v>1175.8699999999999</v>
      </c>
      <c r="AV6" s="33">
        <f t="shared" si="6"/>
        <v>428.48</v>
      </c>
      <c r="AW6" s="33">
        <f t="shared" si="6"/>
        <v>996.41</v>
      </c>
      <c r="AX6" s="33">
        <f t="shared" si="6"/>
        <v>1129.9100000000001</v>
      </c>
      <c r="AY6" s="33">
        <f t="shared" si="6"/>
        <v>1197.1099999999999</v>
      </c>
      <c r="AZ6" s="33">
        <f t="shared" si="6"/>
        <v>1002.64</v>
      </c>
      <c r="BA6" s="33">
        <f t="shared" si="6"/>
        <v>1164.51</v>
      </c>
      <c r="BB6" s="33">
        <f t="shared" si="6"/>
        <v>434.72</v>
      </c>
      <c r="BC6" s="32" t="str">
        <f>IF(BC7="","",IF(BC7="-","【-】","【"&amp;SUBSTITUTE(TEXT(BC7,"#,##0.00"),"-","△")&amp;"】"))</f>
        <v>【264.16】</v>
      </c>
      <c r="BD6" s="33">
        <f>IF(BD7="",NA(),BD7)</f>
        <v>169.46</v>
      </c>
      <c r="BE6" s="33">
        <f t="shared" ref="BE6:BM6" si="7">IF(BE7="",NA(),BE7)</f>
        <v>214.6</v>
      </c>
      <c r="BF6" s="33">
        <f t="shared" si="7"/>
        <v>198.02</v>
      </c>
      <c r="BG6" s="33">
        <f t="shared" si="7"/>
        <v>209.06</v>
      </c>
      <c r="BH6" s="33">
        <f t="shared" si="7"/>
        <v>209.85</v>
      </c>
      <c r="BI6" s="33">
        <f t="shared" si="7"/>
        <v>540.94000000000005</v>
      </c>
      <c r="BJ6" s="33">
        <f t="shared" si="7"/>
        <v>532.29999999999995</v>
      </c>
      <c r="BK6" s="33">
        <f t="shared" si="7"/>
        <v>520.29999999999995</v>
      </c>
      <c r="BL6" s="33">
        <f t="shared" si="7"/>
        <v>498.27</v>
      </c>
      <c r="BM6" s="33">
        <f t="shared" si="7"/>
        <v>495.76</v>
      </c>
      <c r="BN6" s="32" t="str">
        <f>IF(BN7="","",IF(BN7="-","【-】","【"&amp;SUBSTITUTE(TEXT(BN7,"#,##0.00"),"-","△")&amp;"】"))</f>
        <v>【283.72】</v>
      </c>
      <c r="BO6" s="33">
        <f>IF(BO7="",NA(),BO7)</f>
        <v>115.04</v>
      </c>
      <c r="BP6" s="33">
        <f t="shared" ref="BP6:BX6" si="8">IF(BP7="",NA(),BP7)</f>
        <v>115.03</v>
      </c>
      <c r="BQ6" s="33">
        <f t="shared" si="8"/>
        <v>88.74</v>
      </c>
      <c r="BR6" s="33">
        <f t="shared" si="8"/>
        <v>134.13999999999999</v>
      </c>
      <c r="BS6" s="33">
        <f t="shared" si="8"/>
        <v>143.29</v>
      </c>
      <c r="BT6" s="33">
        <f t="shared" si="8"/>
        <v>93.43</v>
      </c>
      <c r="BU6" s="33">
        <f t="shared" si="8"/>
        <v>90.17</v>
      </c>
      <c r="BV6" s="33">
        <f t="shared" si="8"/>
        <v>90.69</v>
      </c>
      <c r="BW6" s="33">
        <f t="shared" si="8"/>
        <v>90.64</v>
      </c>
      <c r="BX6" s="33">
        <f t="shared" si="8"/>
        <v>93.66</v>
      </c>
      <c r="BY6" s="32" t="str">
        <f>IF(BY7="","",IF(BY7="-","【-】","【"&amp;SUBSTITUTE(TEXT(BY7,"#,##0.00"),"-","△")&amp;"】"))</f>
        <v>【104.60】</v>
      </c>
      <c r="BZ6" s="33">
        <f>IF(BZ7="",NA(),BZ7)</f>
        <v>88.76</v>
      </c>
      <c r="CA6" s="33">
        <f t="shared" ref="CA6:CI6" si="9">IF(CA7="",NA(),CA7)</f>
        <v>88.32</v>
      </c>
      <c r="CB6" s="33">
        <f t="shared" si="9"/>
        <v>115.07</v>
      </c>
      <c r="CC6" s="33">
        <f t="shared" si="9"/>
        <v>88.46</v>
      </c>
      <c r="CD6" s="33">
        <f t="shared" si="9"/>
        <v>85.39</v>
      </c>
      <c r="CE6" s="33">
        <f t="shared" si="9"/>
        <v>204.24</v>
      </c>
      <c r="CF6" s="33">
        <f t="shared" si="9"/>
        <v>210.28</v>
      </c>
      <c r="CG6" s="33">
        <f t="shared" si="9"/>
        <v>211.08</v>
      </c>
      <c r="CH6" s="33">
        <f t="shared" si="9"/>
        <v>213.52</v>
      </c>
      <c r="CI6" s="33">
        <f t="shared" si="9"/>
        <v>208.21</v>
      </c>
      <c r="CJ6" s="32" t="str">
        <f>IF(CJ7="","",IF(CJ7="-","【-】","【"&amp;SUBSTITUTE(TEXT(CJ7,"#,##0.00"),"-","△")&amp;"】"))</f>
        <v>【164.21】</v>
      </c>
      <c r="CK6" s="33">
        <f>IF(CK7="",NA(),CK7)</f>
        <v>65.67</v>
      </c>
      <c r="CL6" s="33">
        <f t="shared" ref="CL6:CT6" si="10">IF(CL7="",NA(),CL7)</f>
        <v>64.239999999999995</v>
      </c>
      <c r="CM6" s="33">
        <f t="shared" si="10"/>
        <v>62.83</v>
      </c>
      <c r="CN6" s="33">
        <f t="shared" si="10"/>
        <v>70.540000000000006</v>
      </c>
      <c r="CO6" s="33">
        <f t="shared" si="10"/>
        <v>63.11</v>
      </c>
      <c r="CP6" s="33">
        <f t="shared" si="10"/>
        <v>51.05</v>
      </c>
      <c r="CQ6" s="33">
        <f t="shared" si="10"/>
        <v>50.49</v>
      </c>
      <c r="CR6" s="33">
        <f t="shared" si="10"/>
        <v>49.69</v>
      </c>
      <c r="CS6" s="33">
        <f t="shared" si="10"/>
        <v>49.77</v>
      </c>
      <c r="CT6" s="33">
        <f t="shared" si="10"/>
        <v>49.22</v>
      </c>
      <c r="CU6" s="32" t="str">
        <f>IF(CU7="","",IF(CU7="-","【-】","【"&amp;SUBSTITUTE(TEXT(CU7,"#,##0.00"),"-","△")&amp;"】"))</f>
        <v>【59.80】</v>
      </c>
      <c r="CV6" s="33">
        <f>IF(CV7="",NA(),CV7)</f>
        <v>92.52</v>
      </c>
      <c r="CW6" s="33">
        <f t="shared" ref="CW6:DE6" si="11">IF(CW7="",NA(),CW7)</f>
        <v>92.05</v>
      </c>
      <c r="CX6" s="33">
        <f t="shared" si="11"/>
        <v>91.95</v>
      </c>
      <c r="CY6" s="33">
        <f t="shared" si="11"/>
        <v>81.11</v>
      </c>
      <c r="CZ6" s="33">
        <f t="shared" si="11"/>
        <v>87.99</v>
      </c>
      <c r="DA6" s="33">
        <f t="shared" si="11"/>
        <v>80.81</v>
      </c>
      <c r="DB6" s="33">
        <f t="shared" si="11"/>
        <v>78.7</v>
      </c>
      <c r="DC6" s="33">
        <f t="shared" si="11"/>
        <v>80.010000000000005</v>
      </c>
      <c r="DD6" s="33">
        <f t="shared" si="11"/>
        <v>79.98</v>
      </c>
      <c r="DE6" s="33">
        <f t="shared" si="11"/>
        <v>79.48</v>
      </c>
      <c r="DF6" s="32" t="str">
        <f>IF(DF7="","",IF(DF7="-","【-】","【"&amp;SUBSTITUTE(TEXT(DF7,"#,##0.00"),"-","△")&amp;"】"))</f>
        <v>【89.78】</v>
      </c>
      <c r="DG6" s="33">
        <f>IF(DG7="",NA(),DG7)</f>
        <v>35.619999999999997</v>
      </c>
      <c r="DH6" s="33">
        <f t="shared" ref="DH6:DP6" si="12">IF(DH7="",NA(),DH7)</f>
        <v>29.65</v>
      </c>
      <c r="DI6" s="33">
        <f t="shared" si="12"/>
        <v>29.84</v>
      </c>
      <c r="DJ6" s="33">
        <f t="shared" si="12"/>
        <v>30.71</v>
      </c>
      <c r="DK6" s="33">
        <f t="shared" si="12"/>
        <v>34.89</v>
      </c>
      <c r="DL6" s="33">
        <f t="shared" si="12"/>
        <v>33.21</v>
      </c>
      <c r="DM6" s="33">
        <f t="shared" si="12"/>
        <v>34.24</v>
      </c>
      <c r="DN6" s="33">
        <f t="shared" si="12"/>
        <v>35.18</v>
      </c>
      <c r="DO6" s="33">
        <f t="shared" si="12"/>
        <v>36.43</v>
      </c>
      <c r="DP6" s="33">
        <f t="shared" si="12"/>
        <v>46.12</v>
      </c>
      <c r="DQ6" s="32" t="str">
        <f>IF(DQ7="","",IF(DQ7="-","【-】","【"&amp;SUBSTITUTE(TEXT(DQ7,"#,##0.00"),"-","△")&amp;"】"))</f>
        <v>【46.31】</v>
      </c>
      <c r="DR6" s="32">
        <f>IF(DR7="",NA(),DR7)</f>
        <v>0</v>
      </c>
      <c r="DS6" s="32">
        <f t="shared" ref="DS6:EA6" si="13">IF(DS7="",NA(),DS7)</f>
        <v>0</v>
      </c>
      <c r="DT6" s="32">
        <f t="shared" si="13"/>
        <v>0</v>
      </c>
      <c r="DU6" s="32">
        <f t="shared" si="13"/>
        <v>0</v>
      </c>
      <c r="DV6" s="32">
        <f t="shared" si="13"/>
        <v>0</v>
      </c>
      <c r="DW6" s="33">
        <f t="shared" si="13"/>
        <v>6.34</v>
      </c>
      <c r="DX6" s="33">
        <f t="shared" si="13"/>
        <v>6.81</v>
      </c>
      <c r="DY6" s="33">
        <f t="shared" si="13"/>
        <v>8.41</v>
      </c>
      <c r="DZ6" s="33">
        <f t="shared" si="13"/>
        <v>8.7200000000000006</v>
      </c>
      <c r="EA6" s="33">
        <f t="shared" si="13"/>
        <v>9.86</v>
      </c>
      <c r="EB6" s="32" t="str">
        <f>IF(EB7="","",IF(EB7="-","【-】","【"&amp;SUBSTITUTE(TEXT(EB7,"#,##0.00"),"-","△")&amp;"】"))</f>
        <v>【12.42】</v>
      </c>
      <c r="EC6" s="33">
        <f>IF(EC7="",NA(),EC7)</f>
        <v>0.82</v>
      </c>
      <c r="ED6" s="33">
        <f t="shared" ref="ED6:EL6" si="14">IF(ED7="",NA(),ED7)</f>
        <v>0.87</v>
      </c>
      <c r="EE6" s="33">
        <f t="shared" si="14"/>
        <v>0.54</v>
      </c>
      <c r="EF6" s="33">
        <f t="shared" si="14"/>
        <v>0.76</v>
      </c>
      <c r="EG6" s="33">
        <f t="shared" si="14"/>
        <v>0.65</v>
      </c>
      <c r="EH6" s="33">
        <f t="shared" si="14"/>
        <v>0.81</v>
      </c>
      <c r="EI6" s="33">
        <f t="shared" si="14"/>
        <v>0.82</v>
      </c>
      <c r="EJ6" s="33">
        <f t="shared" si="14"/>
        <v>0.66</v>
      </c>
      <c r="EK6" s="33">
        <f t="shared" si="14"/>
        <v>0.64</v>
      </c>
      <c r="EL6" s="33">
        <f t="shared" si="14"/>
        <v>0.56000000000000005</v>
      </c>
      <c r="EM6" s="32" t="str">
        <f>IF(EM7="","",IF(EM7="-","【-】","【"&amp;SUBSTITUTE(TEXT(EM7,"#,##0.00"),"-","△")&amp;"】"))</f>
        <v>【0.78】</v>
      </c>
    </row>
    <row r="7" spans="1:143" s="34" customFormat="1">
      <c r="A7" s="26"/>
      <c r="B7" s="35">
        <v>2014</v>
      </c>
      <c r="C7" s="35">
        <v>303917</v>
      </c>
      <c r="D7" s="35">
        <v>46</v>
      </c>
      <c r="E7" s="35">
        <v>1</v>
      </c>
      <c r="F7" s="35">
        <v>0</v>
      </c>
      <c r="G7" s="35">
        <v>1</v>
      </c>
      <c r="H7" s="35" t="s">
        <v>93</v>
      </c>
      <c r="I7" s="35" t="s">
        <v>94</v>
      </c>
      <c r="J7" s="35" t="s">
        <v>95</v>
      </c>
      <c r="K7" s="35" t="s">
        <v>96</v>
      </c>
      <c r="L7" s="35" t="s">
        <v>97</v>
      </c>
      <c r="M7" s="36" t="s">
        <v>98</v>
      </c>
      <c r="N7" s="36">
        <v>81.2</v>
      </c>
      <c r="O7" s="36">
        <v>56.51</v>
      </c>
      <c r="P7" s="36">
        <v>1664</v>
      </c>
      <c r="Q7" s="36">
        <v>13632</v>
      </c>
      <c r="R7" s="36">
        <v>120.28</v>
      </c>
      <c r="S7" s="36">
        <v>113.34</v>
      </c>
      <c r="T7" s="36">
        <v>7689</v>
      </c>
      <c r="U7" s="36">
        <v>14.7</v>
      </c>
      <c r="V7" s="36">
        <v>523.05999999999995</v>
      </c>
      <c r="W7" s="36">
        <v>120.22</v>
      </c>
      <c r="X7" s="36">
        <v>118.37</v>
      </c>
      <c r="Y7" s="36">
        <v>91.13</v>
      </c>
      <c r="Z7" s="36">
        <v>135.09</v>
      </c>
      <c r="AA7" s="36">
        <v>138.69999999999999</v>
      </c>
      <c r="AB7" s="36">
        <v>108.06</v>
      </c>
      <c r="AC7" s="36">
        <v>104.82</v>
      </c>
      <c r="AD7" s="36">
        <v>104.95</v>
      </c>
      <c r="AE7" s="36">
        <v>105.53</v>
      </c>
      <c r="AF7" s="36">
        <v>107.2</v>
      </c>
      <c r="AG7" s="36">
        <v>113.03</v>
      </c>
      <c r="AH7" s="36">
        <v>0</v>
      </c>
      <c r="AI7" s="36">
        <v>0</v>
      </c>
      <c r="AJ7" s="36">
        <v>0</v>
      </c>
      <c r="AK7" s="36">
        <v>0</v>
      </c>
      <c r="AL7" s="36">
        <v>0</v>
      </c>
      <c r="AM7" s="36">
        <v>23.31</v>
      </c>
      <c r="AN7" s="36">
        <v>26.83</v>
      </c>
      <c r="AO7" s="36">
        <v>26.81</v>
      </c>
      <c r="AP7" s="36">
        <v>28.31</v>
      </c>
      <c r="AQ7" s="36">
        <v>13.46</v>
      </c>
      <c r="AR7" s="36">
        <v>0.81</v>
      </c>
      <c r="AS7" s="36">
        <v>679.78</v>
      </c>
      <c r="AT7" s="36">
        <v>422.69</v>
      </c>
      <c r="AU7" s="36">
        <v>1175.8699999999999</v>
      </c>
      <c r="AV7" s="36">
        <v>428.48</v>
      </c>
      <c r="AW7" s="36">
        <v>996.41</v>
      </c>
      <c r="AX7" s="36">
        <v>1129.9100000000001</v>
      </c>
      <c r="AY7" s="36">
        <v>1197.1099999999999</v>
      </c>
      <c r="AZ7" s="36">
        <v>1002.64</v>
      </c>
      <c r="BA7" s="36">
        <v>1164.51</v>
      </c>
      <c r="BB7" s="36">
        <v>434.72</v>
      </c>
      <c r="BC7" s="36">
        <v>264.16000000000003</v>
      </c>
      <c r="BD7" s="36">
        <v>169.46</v>
      </c>
      <c r="BE7" s="36">
        <v>214.6</v>
      </c>
      <c r="BF7" s="36">
        <v>198.02</v>
      </c>
      <c r="BG7" s="36">
        <v>209.06</v>
      </c>
      <c r="BH7" s="36">
        <v>209.85</v>
      </c>
      <c r="BI7" s="36">
        <v>540.94000000000005</v>
      </c>
      <c r="BJ7" s="36">
        <v>532.29999999999995</v>
      </c>
      <c r="BK7" s="36">
        <v>520.29999999999995</v>
      </c>
      <c r="BL7" s="36">
        <v>498.27</v>
      </c>
      <c r="BM7" s="36">
        <v>495.76</v>
      </c>
      <c r="BN7" s="36">
        <v>283.72000000000003</v>
      </c>
      <c r="BO7" s="36">
        <v>115.04</v>
      </c>
      <c r="BP7" s="36">
        <v>115.03</v>
      </c>
      <c r="BQ7" s="36">
        <v>88.74</v>
      </c>
      <c r="BR7" s="36">
        <v>134.13999999999999</v>
      </c>
      <c r="BS7" s="36">
        <v>143.29</v>
      </c>
      <c r="BT7" s="36">
        <v>93.43</v>
      </c>
      <c r="BU7" s="36">
        <v>90.17</v>
      </c>
      <c r="BV7" s="36">
        <v>90.69</v>
      </c>
      <c r="BW7" s="36">
        <v>90.64</v>
      </c>
      <c r="BX7" s="36">
        <v>93.66</v>
      </c>
      <c r="BY7" s="36">
        <v>104.6</v>
      </c>
      <c r="BZ7" s="36">
        <v>88.76</v>
      </c>
      <c r="CA7" s="36">
        <v>88.32</v>
      </c>
      <c r="CB7" s="36">
        <v>115.07</v>
      </c>
      <c r="CC7" s="36">
        <v>88.46</v>
      </c>
      <c r="CD7" s="36">
        <v>85.39</v>
      </c>
      <c r="CE7" s="36">
        <v>204.24</v>
      </c>
      <c r="CF7" s="36">
        <v>210.28</v>
      </c>
      <c r="CG7" s="36">
        <v>211.08</v>
      </c>
      <c r="CH7" s="36">
        <v>213.52</v>
      </c>
      <c r="CI7" s="36">
        <v>208.21</v>
      </c>
      <c r="CJ7" s="36">
        <v>164.21</v>
      </c>
      <c r="CK7" s="36">
        <v>65.67</v>
      </c>
      <c r="CL7" s="36">
        <v>64.239999999999995</v>
      </c>
      <c r="CM7" s="36">
        <v>62.83</v>
      </c>
      <c r="CN7" s="36">
        <v>70.540000000000006</v>
      </c>
      <c r="CO7" s="36">
        <v>63.11</v>
      </c>
      <c r="CP7" s="36">
        <v>51.05</v>
      </c>
      <c r="CQ7" s="36">
        <v>50.49</v>
      </c>
      <c r="CR7" s="36">
        <v>49.69</v>
      </c>
      <c r="CS7" s="36">
        <v>49.77</v>
      </c>
      <c r="CT7" s="36">
        <v>49.22</v>
      </c>
      <c r="CU7" s="36">
        <v>59.8</v>
      </c>
      <c r="CV7" s="36">
        <v>92.52</v>
      </c>
      <c r="CW7" s="36">
        <v>92.05</v>
      </c>
      <c r="CX7" s="36">
        <v>91.95</v>
      </c>
      <c r="CY7" s="36">
        <v>81.11</v>
      </c>
      <c r="CZ7" s="36">
        <v>87.99</v>
      </c>
      <c r="DA7" s="36">
        <v>80.81</v>
      </c>
      <c r="DB7" s="36">
        <v>78.7</v>
      </c>
      <c r="DC7" s="36">
        <v>80.010000000000005</v>
      </c>
      <c r="DD7" s="36">
        <v>79.98</v>
      </c>
      <c r="DE7" s="36">
        <v>79.48</v>
      </c>
      <c r="DF7" s="36">
        <v>89.78</v>
      </c>
      <c r="DG7" s="36">
        <v>35.619999999999997</v>
      </c>
      <c r="DH7" s="36">
        <v>29.65</v>
      </c>
      <c r="DI7" s="36">
        <v>29.84</v>
      </c>
      <c r="DJ7" s="36">
        <v>30.71</v>
      </c>
      <c r="DK7" s="36">
        <v>34.89</v>
      </c>
      <c r="DL7" s="36">
        <v>33.21</v>
      </c>
      <c r="DM7" s="36">
        <v>34.24</v>
      </c>
      <c r="DN7" s="36">
        <v>35.18</v>
      </c>
      <c r="DO7" s="36">
        <v>36.43</v>
      </c>
      <c r="DP7" s="36">
        <v>46.12</v>
      </c>
      <c r="DQ7" s="36">
        <v>46.31</v>
      </c>
      <c r="DR7" s="36">
        <v>0</v>
      </c>
      <c r="DS7" s="36">
        <v>0</v>
      </c>
      <c r="DT7" s="36">
        <v>0</v>
      </c>
      <c r="DU7" s="36">
        <v>0</v>
      </c>
      <c r="DV7" s="36">
        <v>0</v>
      </c>
      <c r="DW7" s="36">
        <v>6.34</v>
      </c>
      <c r="DX7" s="36">
        <v>6.81</v>
      </c>
      <c r="DY7" s="36">
        <v>8.41</v>
      </c>
      <c r="DZ7" s="36">
        <v>8.7200000000000006</v>
      </c>
      <c r="EA7" s="36">
        <v>9.86</v>
      </c>
      <c r="EB7" s="36">
        <v>12.42</v>
      </c>
      <c r="EC7" s="36">
        <v>0.82</v>
      </c>
      <c r="ED7" s="36">
        <v>0.87</v>
      </c>
      <c r="EE7" s="36">
        <v>0.54</v>
      </c>
      <c r="EF7" s="36">
        <v>0.76</v>
      </c>
      <c r="EG7" s="36">
        <v>0.65</v>
      </c>
      <c r="EH7" s="36">
        <v>0.81</v>
      </c>
      <c r="EI7" s="36">
        <v>0.82</v>
      </c>
      <c r="EJ7" s="36">
        <v>0.66</v>
      </c>
      <c r="EK7" s="36">
        <v>0.64</v>
      </c>
      <c r="EL7" s="36">
        <v>0.56000000000000005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H27005</cp:lastModifiedBy>
  <dcterms:created xsi:type="dcterms:W3CDTF">2016-02-03T07:25:51Z</dcterms:created>
  <dcterms:modified xsi:type="dcterms:W3CDTF">2016-02-19T00:29:16Z</dcterms:modified>
  <cp:category/>
</cp:coreProperties>
</file>