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<sst xmlns="http://schemas.openxmlformats.org/spreadsheetml/2006/main" count="221" uniqueCount="110">
  <si>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</si>
  <si>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</si>
  <si>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</si>
  <si>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</si>
  <si>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</si>
  <si>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</si>
  <si>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</si>
  <si>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</si>
  <si>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</si>
  <si>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</si>
  <si>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</si>
  <si>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</si>
  <si>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</si>
  <si>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</si>
  <si>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</si>
  <si>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</si>
  <si>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</si>
  <si>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</si>
  <si>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</si>
  <si>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</si>
  <si>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</si>
  <si>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</si>
  <si>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</si>
  <si>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</si>
  <si>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</si>
  <si>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</si>
  <si>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</si>
  <si>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</si>
  <si>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</si>
  <si>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</si>
  <si>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</si>
  <si>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</si>
  <si>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</si>
  <si>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</si>
  <si>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</si>
  <si>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</si>
  <si>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</si>
  <si>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</si>
  <si>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</si>
  <si>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</si>
  <si>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</si>
  <si>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</si>
  <si>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</si>
  <si>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</si>
  <si>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</si>
  <si>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</si>
  <si>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</si>
  <si>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</si>
  <si>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</si>
  <si>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</si>
  <si>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</si>
  <si>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</si>
  <si>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</si>
  <si>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</si>
  <si>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</si>
  <si>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</si>
  <si>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</si>
  <si>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</si>
  <si>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</si>
  <si>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</si>
  <si>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</si>
  <si>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</si>
  <si>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</si>
  <si>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</si>
  <si>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</si>
  <si>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</si>
  <si>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</si>
  <si>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</si>
  <si>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</si>
  <si>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</si>
  <si>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</si>
  <si>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</si>
  <si>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</si>
  <si>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</si>
  <si>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</si>
  <si>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</si>
  <si>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</si>
  <si>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</si>
  <si>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</si>
  <si>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</si>
  <si>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</si>
  <si>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</si>
  <si>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</si>
  <si>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</si>
  <si>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</si>
  <si>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</si>
  <si>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</si>
  <si>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</si>
  <si>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</si>
  <si>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</si>
  <si>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</si>
  <si>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</si>
  <si>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</si>
  <si>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</si>
  <si>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</si>
  <si>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印南町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</si>
  <si>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</si>
  <si>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</si>
  <si>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</si>
  <si>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</si>
  <si>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</si>
  <si>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</si>
  <si>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</si>
  <si>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</si>
  <si>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</si>
  <si>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</si>
  <si>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</si>
  <si>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ほぼ100％であるが、処理原価が類似団体と比較して高く、回収率も低くなっている。これは、収入の大部分を一般会計からの繰入金に依存しているためである。今後は施設利用率をできるだけ高めるのと併せて、原価の抑制を図っていく必要があると考えられる。
なお、現在は事業を実施しておらず、新規の起債はないことから企業債残高は減少傾向である。</t>
    <rPh sb="0" eb="3">
      <t>シュウエキテキ</t>
    </rPh>
    <rPh sb="3" eb="5">
      <t>シュウシ</t>
    </rPh>
    <rPh sb="5" eb="7">
      <t>ヒリツ</t>
    </rPh>
    <rPh sb="19" eb="21">
      <t>ショリ</t>
    </rPh>
    <rPh sb="21" eb="23">
      <t>ゲンカ</t>
    </rPh>
    <rPh sb="24" eb="26">
      <t>ルイジ</t>
    </rPh>
    <rPh sb="26" eb="28">
      <t>ダンタイ</t>
    </rPh>
    <rPh sb="29" eb="31">
      <t>ヒカク</t>
    </rPh>
    <rPh sb="33" eb="34">
      <t>タカ</t>
    </rPh>
    <rPh sb="36" eb="38">
      <t>カイシュウ</t>
    </rPh>
    <rPh sb="38" eb="39">
      <t>リツ</t>
    </rPh>
    <rPh sb="40" eb="41">
      <t>ヒク</t>
    </rPh>
    <rPh sb="52" eb="54">
      <t>シュウニュウ</t>
    </rPh>
    <rPh sb="55" eb="58">
      <t>ダイブブン</t>
    </rPh>
    <rPh sb="59" eb="61">
      <t>イッパン</t>
    </rPh>
    <rPh sb="61" eb="63">
      <t>カイケイ</t>
    </rPh>
    <rPh sb="66" eb="68">
      <t>クリイレ</t>
    </rPh>
    <rPh sb="68" eb="69">
      <t>キン</t>
    </rPh>
    <rPh sb="70" eb="72">
      <t>イゾン</t>
    </rPh>
    <rPh sb="82" eb="84">
      <t>コンゴ</t>
    </rPh>
    <rPh sb="85" eb="87">
      <t>シセツ</t>
    </rPh>
    <rPh sb="87" eb="90">
      <t>リヨウリツ</t>
    </rPh>
    <rPh sb="96" eb="97">
      <t>タカ</t>
    </rPh>
    <rPh sb="101" eb="102">
      <t>アワ</t>
    </rPh>
    <rPh sb="105" eb="107">
      <t>ゲンカ</t>
    </rPh>
    <rPh sb="108" eb="110">
      <t>ヨクセイ</t>
    </rPh>
    <rPh sb="111" eb="112">
      <t>ハカ</t>
    </rPh>
    <rPh sb="116" eb="118">
      <t>ヒツヨウ</t>
    </rPh>
    <rPh sb="122" eb="123">
      <t>カンガ</t>
    </rPh>
    <rPh sb="132" eb="134">
      <t>ゲンザイ</t>
    </rPh>
    <rPh sb="135" eb="137">
      <t>ジギョウ</t>
    </rPh>
    <rPh sb="138" eb="140">
      <t>ジッシ</t>
    </rPh>
    <rPh sb="146" eb="148">
      <t>シンキ</t>
    </rPh>
    <rPh sb="149" eb="151">
      <t>キサイ</t>
    </rPh>
    <rPh sb="158" eb="160">
      <t>キギョウ</t>
    </rPh>
    <rPh sb="160" eb="161">
      <t>サイ</t>
    </rPh>
    <rPh sb="161" eb="163">
      <t>ザンダカ</t>
    </rPh>
    <rPh sb="164" eb="166">
      <t>ゲンショウ</t>
    </rPh>
    <rPh sb="166" eb="168">
      <t>ケイコウ</t>
    </rPh>
    <phoneticPr fontId="4"/>
  </si>
  <si>
    <t>山口処理区、古井処理区については供用開始後10年が経過し、管路や電機設備の一部が老朽化していることから機能診断を実施し、最適整備構想を策定している状況である。　　　　　　　　　　　　　　　　　　宮ノ前・古屋処理区については供用開始後5年が経過しており、老朽化は進んでいないと考えられるが、今後も継続して適切な管理をしていく必要がある。</t>
    <rPh sb="0" eb="2">
      <t>ヤマグチ</t>
    </rPh>
    <rPh sb="2" eb="4">
      <t>ショリ</t>
    </rPh>
    <rPh sb="4" eb="5">
      <t>ク</t>
    </rPh>
    <rPh sb="6" eb="8">
      <t>フルイ</t>
    </rPh>
    <rPh sb="8" eb="10">
      <t>ショリ</t>
    </rPh>
    <rPh sb="10" eb="11">
      <t>ク</t>
    </rPh>
    <rPh sb="16" eb="18">
      <t>キョウヨウ</t>
    </rPh>
    <rPh sb="18" eb="21">
      <t>カイシゴ</t>
    </rPh>
    <rPh sb="23" eb="24">
      <t>ネン</t>
    </rPh>
    <rPh sb="25" eb="27">
      <t>ケイカ</t>
    </rPh>
    <rPh sb="29" eb="31">
      <t>カンロ</t>
    </rPh>
    <rPh sb="32" eb="34">
      <t>デンキ</t>
    </rPh>
    <rPh sb="34" eb="36">
      <t>セツビ</t>
    </rPh>
    <rPh sb="37" eb="39">
      <t>イチブ</t>
    </rPh>
    <rPh sb="40" eb="43">
      <t>ロウキュウカ</t>
    </rPh>
    <rPh sb="51" eb="53">
      <t>キノウ</t>
    </rPh>
    <rPh sb="53" eb="55">
      <t>シンダン</t>
    </rPh>
    <rPh sb="56" eb="58">
      <t>ジッシ</t>
    </rPh>
    <rPh sb="60" eb="62">
      <t>サイテキ</t>
    </rPh>
    <rPh sb="62" eb="64">
      <t>セイビ</t>
    </rPh>
    <rPh sb="64" eb="66">
      <t>コウソウ</t>
    </rPh>
    <rPh sb="67" eb="69">
      <t>サクテイ</t>
    </rPh>
    <rPh sb="73" eb="75">
      <t>ジョウキョウ</t>
    </rPh>
    <rPh sb="97" eb="98">
      <t>ミヤ</t>
    </rPh>
    <rPh sb="99" eb="100">
      <t>マエ</t>
    </rPh>
    <rPh sb="101" eb="103">
      <t>フルヤ</t>
    </rPh>
    <rPh sb="103" eb="105">
      <t>ショリ</t>
    </rPh>
    <rPh sb="105" eb="106">
      <t>ク</t>
    </rPh>
    <rPh sb="111" eb="113">
      <t>キョウヨウ</t>
    </rPh>
    <rPh sb="113" eb="116">
      <t>カイシゴ</t>
    </rPh>
    <rPh sb="117" eb="118">
      <t>ネン</t>
    </rPh>
    <rPh sb="119" eb="121">
      <t>ケイカ</t>
    </rPh>
    <rPh sb="126" eb="129">
      <t>ロウキュウカ</t>
    </rPh>
    <rPh sb="130" eb="131">
      <t>スス</t>
    </rPh>
    <rPh sb="137" eb="138">
      <t>カンガ</t>
    </rPh>
    <rPh sb="144" eb="146">
      <t>コンゴ</t>
    </rPh>
    <rPh sb="147" eb="149">
      <t>ケイゾク</t>
    </rPh>
    <rPh sb="151" eb="153">
      <t>テキセツ</t>
    </rPh>
    <rPh sb="154" eb="156">
      <t>カンリ</t>
    </rPh>
    <rPh sb="161" eb="163">
      <t>ヒツヨウ</t>
    </rPh>
    <phoneticPr fontId="4"/>
  </si>
  <si>
    <t>供用開始後5～10年が経過し、徐々に施設の老朽化が進んでいると考えられる。今後、適切な施設の管理に努めるとともに、利用率の改善や費用の抑制を実施していく必要があると考えられる。</t>
    <rPh sb="0" eb="2">
      <t>キョウヨウ</t>
    </rPh>
    <rPh sb="2" eb="5">
      <t>カイシゴ</t>
    </rPh>
    <rPh sb="9" eb="10">
      <t>ネン</t>
    </rPh>
    <rPh sb="11" eb="13">
      <t>ケイカ</t>
    </rPh>
    <rPh sb="15" eb="17">
      <t>ジョジョ</t>
    </rPh>
    <rPh sb="18" eb="20">
      <t>シセツ</t>
    </rPh>
    <rPh sb="21" eb="24">
      <t>ロウキュウカ</t>
    </rPh>
    <rPh sb="25" eb="26">
      <t>スス</t>
    </rPh>
    <rPh sb="31" eb="32">
      <t>カンガ</t>
    </rPh>
    <rPh sb="37" eb="39">
      <t>コンゴ</t>
    </rPh>
    <rPh sb="40" eb="42">
      <t>テキセツ</t>
    </rPh>
    <rPh sb="43" eb="45">
      <t>シセツ</t>
    </rPh>
    <rPh sb="46" eb="48">
      <t>カンリ</t>
    </rPh>
    <rPh sb="49" eb="50">
      <t>ツト</t>
    </rPh>
    <rPh sb="57" eb="60">
      <t>リヨウリツ</t>
    </rPh>
    <rPh sb="61" eb="63">
      <t>カイゼン</t>
    </rPh>
    <rPh sb="64" eb="66">
      <t>ヒヨウ</t>
    </rPh>
    <rPh sb="67" eb="69">
      <t>ヨクセイ</t>
    </rPh>
    <rPh sb="70" eb="72">
      <t>ジッシ</t>
    </rPh>
    <rPh sb="76" eb="78">
      <t>ヒツヨウ</t>
    </rPh>
    <rPh sb="82" eb="8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</si>
</sst>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542144"/>
        <c:axId val="815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1542144"/>
        <c:axId val="81581184"/>
      </c:lineChart>
      <c:dateAx>
        <c:axId val="81542144"/>
        <c:scaling>
          <c:orientation val="minMax"/>
        </c:scaling>
        <c:delete val="1"/>
        <c:axPos val="b"/>
        <c:numFmt formatCode="ge" sourceLinked="1"/>
        <c:majorTickMark val="none"/>
        <c:minorTickMark val="none"/>
        <c:tickLblPos val="none"/>
        <c:crossAx val="81581184"/>
        <c:crosses val="autoZero"/>
        <c:auto val="1"/>
        <c:lblOffset val="100"/>
        <c:baseTimeUnit val="years"/>
      </c:dateAx>
      <c:valAx>
        <c:axId val="81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66.13</c:v>
                </c:pt>
                <c:pt idx="2">
                  <c:v>74.73</c:v>
                </c:pt>
                <c:pt idx="3">
                  <c:v>80.38</c:v>
                </c:pt>
                <c:pt idx="4">
                  <c:v>78.760000000000005</c:v>
                </c:pt>
              </c:numCache>
            </c:numRef>
          </c:val>
        </c:ser>
        <c:dLbls>
          <c:showLegendKey val="0"/>
          <c:showVal val="0"/>
          <c:showCatName val="0"/>
          <c:showSerName val="0"/>
          <c:showPercent val="0"/>
          <c:showBubbleSize val="0"/>
        </c:dLbls>
        <c:gapWidth val="150"/>
        <c:axId val="85728640"/>
        <c:axId val="857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5728640"/>
        <c:axId val="85739008"/>
      </c:lineChart>
      <c:dateAx>
        <c:axId val="85728640"/>
        <c:scaling>
          <c:orientation val="minMax"/>
        </c:scaling>
        <c:delete val="1"/>
        <c:axPos val="b"/>
        <c:numFmt formatCode="ge" sourceLinked="1"/>
        <c:majorTickMark val="none"/>
        <c:minorTickMark val="none"/>
        <c:tickLblPos val="none"/>
        <c:crossAx val="85739008"/>
        <c:crosses val="autoZero"/>
        <c:auto val="1"/>
        <c:lblOffset val="100"/>
        <c:baseTimeUnit val="years"/>
      </c:dateAx>
      <c:valAx>
        <c:axId val="857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78.02</c:v>
                </c:pt>
                <c:pt idx="1">
                  <c:v>79.06</c:v>
                </c:pt>
                <c:pt idx="2">
                  <c:v>82.93</c:v>
                </c:pt>
                <c:pt idx="3">
                  <c:v>84.54</c:v>
                </c:pt>
                <c:pt idx="4">
                  <c:v>84.59</c:v>
                </c:pt>
              </c:numCache>
            </c:numRef>
          </c:val>
        </c:ser>
        <c:dLbls>
          <c:showLegendKey val="0"/>
          <c:showVal val="0"/>
          <c:showCatName val="0"/>
          <c:showSerName val="0"/>
          <c:showPercent val="0"/>
          <c:showBubbleSize val="0"/>
        </c:dLbls>
        <c:gapWidth val="150"/>
        <c:axId val="85761024"/>
        <c:axId val="85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5761024"/>
        <c:axId val="85775488"/>
      </c:lineChart>
      <c:dateAx>
        <c:axId val="85761024"/>
        <c:scaling>
          <c:orientation val="minMax"/>
        </c:scaling>
        <c:delete val="1"/>
        <c:axPos val="b"/>
        <c:numFmt formatCode="ge" sourceLinked="1"/>
        <c:majorTickMark val="none"/>
        <c:minorTickMark val="none"/>
        <c:tickLblPos val="none"/>
        <c:crossAx val="85775488"/>
        <c:crosses val="autoZero"/>
        <c:auto val="1"/>
        <c:lblOffset val="100"/>
        <c:baseTimeUnit val="years"/>
      </c:dateAx>
      <c:valAx>
        <c:axId val="85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105.45</c:v>
                </c:pt>
                <c:pt idx="1">
                  <c:v>74.58</c:v>
                </c:pt>
                <c:pt idx="2">
                  <c:v>75.2</c:v>
                </c:pt>
                <c:pt idx="3">
                  <c:v>98.58</c:v>
                </c:pt>
                <c:pt idx="4">
                  <c:v>100.49</c:v>
                </c:pt>
              </c:numCache>
            </c:numRef>
          </c:val>
        </c:ser>
        <c:dLbls>
          <c:showLegendKey val="0"/>
          <c:showVal val="0"/>
          <c:showCatName val="0"/>
          <c:showSerName val="0"/>
          <c:showPercent val="0"/>
          <c:showBubbleSize val="0"/>
        </c:dLbls>
        <c:gapWidth val="150"/>
        <c:axId val="85281408"/>
        <c:axId val="85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81408"/>
        <c:axId val="85287680"/>
      </c:lineChart>
      <c:dateAx>
        <c:axId val="85281408"/>
        <c:scaling>
          <c:orientation val="minMax"/>
        </c:scaling>
        <c:delete val="1"/>
        <c:axPos val="b"/>
        <c:numFmt formatCode="ge" sourceLinked="1"/>
        <c:majorTickMark val="none"/>
        <c:minorTickMark val="none"/>
        <c:tickLblPos val="none"/>
        <c:crossAx val="85287680"/>
        <c:crosses val="autoZero"/>
        <c:auto val="1"/>
        <c:lblOffset val="100"/>
        <c:baseTimeUnit val="years"/>
      </c:dateAx>
      <c:valAx>
        <c:axId val="852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958528"/>
        <c:axId val="759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958528"/>
        <c:axId val="75968896"/>
      </c:lineChart>
      <c:dateAx>
        <c:axId val="75958528"/>
        <c:scaling>
          <c:orientation val="minMax"/>
        </c:scaling>
        <c:delete val="1"/>
        <c:axPos val="b"/>
        <c:numFmt formatCode="ge" sourceLinked="1"/>
        <c:majorTickMark val="none"/>
        <c:minorTickMark val="none"/>
        <c:tickLblPos val="none"/>
        <c:crossAx val="75968896"/>
        <c:crosses val="autoZero"/>
        <c:auto val="1"/>
        <c:lblOffset val="100"/>
        <c:baseTimeUnit val="years"/>
      </c:dateAx>
      <c:valAx>
        <c:axId val="759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980160"/>
        <c:axId val="759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980160"/>
        <c:axId val="75998720"/>
      </c:lineChart>
      <c:dateAx>
        <c:axId val="75980160"/>
        <c:scaling>
          <c:orientation val="minMax"/>
        </c:scaling>
        <c:delete val="1"/>
        <c:axPos val="b"/>
        <c:numFmt formatCode="ge" sourceLinked="1"/>
        <c:majorTickMark val="none"/>
        <c:minorTickMark val="none"/>
        <c:tickLblPos val="none"/>
        <c:crossAx val="75998720"/>
        <c:crosses val="autoZero"/>
        <c:auto val="1"/>
        <c:lblOffset val="100"/>
        <c:baseTimeUnit val="years"/>
      </c:dateAx>
      <c:valAx>
        <c:axId val="759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012928"/>
        <c:axId val="854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12928"/>
        <c:axId val="85415424"/>
      </c:lineChart>
      <c:dateAx>
        <c:axId val="76012928"/>
        <c:scaling>
          <c:orientation val="minMax"/>
        </c:scaling>
        <c:delete val="1"/>
        <c:axPos val="b"/>
        <c:numFmt formatCode="ge" sourceLinked="1"/>
        <c:majorTickMark val="none"/>
        <c:minorTickMark val="none"/>
        <c:tickLblPos val="none"/>
        <c:crossAx val="85415424"/>
        <c:crosses val="autoZero"/>
        <c:auto val="1"/>
        <c:lblOffset val="100"/>
        <c:baseTimeUnit val="years"/>
      </c:dateAx>
      <c:valAx>
        <c:axId val="854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41920"/>
        <c:axId val="85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41920"/>
        <c:axId val="85448192"/>
      </c:lineChart>
      <c:dateAx>
        <c:axId val="85441920"/>
        <c:scaling>
          <c:orientation val="minMax"/>
        </c:scaling>
        <c:delete val="1"/>
        <c:axPos val="b"/>
        <c:numFmt formatCode="ge" sourceLinked="1"/>
        <c:majorTickMark val="none"/>
        <c:minorTickMark val="none"/>
        <c:tickLblPos val="none"/>
        <c:crossAx val="85448192"/>
        <c:crosses val="autoZero"/>
        <c:auto val="1"/>
        <c:lblOffset val="100"/>
        <c:baseTimeUnit val="years"/>
      </c:dateAx>
      <c:valAx>
        <c:axId val="854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3146.64</c:v>
                </c:pt>
                <c:pt idx="1">
                  <c:v>2823.25</c:v>
                </c:pt>
                <c:pt idx="2">
                  <c:v>2450.2600000000002</c:v>
                </c:pt>
                <c:pt idx="3">
                  <c:v>2362.54</c:v>
                </c:pt>
                <c:pt idx="4">
                  <c:v>1980.12</c:v>
                </c:pt>
              </c:numCache>
            </c:numRef>
          </c:val>
        </c:ser>
        <c:dLbls>
          <c:showLegendKey val="0"/>
          <c:showVal val="0"/>
          <c:showCatName val="0"/>
          <c:showSerName val="0"/>
          <c:showPercent val="0"/>
          <c:showBubbleSize val="0"/>
        </c:dLbls>
        <c:gapWidth val="150"/>
        <c:axId val="85556224"/>
        <c:axId val="855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5556224"/>
        <c:axId val="85558400"/>
      </c:lineChart>
      <c:dateAx>
        <c:axId val="85556224"/>
        <c:scaling>
          <c:orientation val="minMax"/>
        </c:scaling>
        <c:delete val="1"/>
        <c:axPos val="b"/>
        <c:numFmt formatCode="ge" sourceLinked="1"/>
        <c:majorTickMark val="none"/>
        <c:minorTickMark val="none"/>
        <c:tickLblPos val="none"/>
        <c:crossAx val="85558400"/>
        <c:crosses val="autoZero"/>
        <c:auto val="1"/>
        <c:lblOffset val="100"/>
        <c:baseTimeUnit val="years"/>
      </c:dateAx>
      <c:valAx>
        <c:axId val="855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32.549999999999997</c:v>
                </c:pt>
                <c:pt idx="1">
                  <c:v>33.14</c:v>
                </c:pt>
                <c:pt idx="2">
                  <c:v>35.119999999999997</c:v>
                </c:pt>
                <c:pt idx="3">
                  <c:v>34.65</c:v>
                </c:pt>
                <c:pt idx="4">
                  <c:v>37.83</c:v>
                </c:pt>
              </c:numCache>
            </c:numRef>
          </c:val>
        </c:ser>
        <c:dLbls>
          <c:showLegendKey val="0"/>
          <c:showVal val="0"/>
          <c:showCatName val="0"/>
          <c:showSerName val="0"/>
          <c:showPercent val="0"/>
          <c:showBubbleSize val="0"/>
        </c:dLbls>
        <c:gapWidth val="150"/>
        <c:axId val="85574400"/>
        <c:axId val="855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5574400"/>
        <c:axId val="85576320"/>
      </c:lineChart>
      <c:dateAx>
        <c:axId val="85574400"/>
        <c:scaling>
          <c:orientation val="minMax"/>
        </c:scaling>
        <c:delete val="1"/>
        <c:axPos val="b"/>
        <c:numFmt formatCode="ge" sourceLinked="1"/>
        <c:majorTickMark val="none"/>
        <c:minorTickMark val="none"/>
        <c:tickLblPos val="none"/>
        <c:crossAx val="85576320"/>
        <c:crosses val="autoZero"/>
        <c:auto val="1"/>
        <c:lblOffset val="100"/>
        <c:baseTimeUnit val="years"/>
      </c:dateAx>
      <c:valAx>
        <c:axId val="855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467.06</c:v>
                </c:pt>
                <c:pt idx="1">
                  <c:v>479.12</c:v>
                </c:pt>
                <c:pt idx="2">
                  <c:v>434.88</c:v>
                </c:pt>
                <c:pt idx="3">
                  <c:v>439.57</c:v>
                </c:pt>
                <c:pt idx="4">
                  <c:v>467.67</c:v>
                </c:pt>
              </c:numCache>
            </c:numRef>
          </c:val>
        </c:ser>
        <c:dLbls>
          <c:showLegendKey val="0"/>
          <c:showVal val="0"/>
          <c:showCatName val="0"/>
          <c:showSerName val="0"/>
          <c:showPercent val="0"/>
          <c:showBubbleSize val="0"/>
        </c:dLbls>
        <c:gapWidth val="150"/>
        <c:axId val="85692416"/>
        <c:axId val="856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5692416"/>
        <c:axId val="85694336"/>
      </c:lineChart>
      <c:dateAx>
        <c:axId val="85692416"/>
        <c:scaling>
          <c:orientation val="minMax"/>
        </c:scaling>
        <c:delete val="1"/>
        <c:axPos val="b"/>
        <c:numFmt formatCode="ge" sourceLinked="1"/>
        <c:majorTickMark val="none"/>
        <c:minorTickMark val="none"/>
        <c:tickLblPos val="none"/>
        <c:crossAx val="85694336"/>
        <c:crosses val="autoZero"/>
        <c:auto val="1"/>
        <c:lblOffset val="100"/>
        <c:baseTimeUnit val="years"/>
      </c:dateAx>
      <c:valAx>
        <c:axId val="856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印南町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8752</v>
      </c>
      <c r="AM8" s="64"/>
      <c r="AN8" s="64"/>
      <c r="AO8" s="64"/>
      <c r="AP8" s="64"/>
      <c r="AQ8" s="64"/>
      <c r="AR8" s="64"/>
      <c r="AS8" s="64"/>
      <c r="AT8" s="63">
        <f>データ!S6</f>
        <v>113.62</v>
      </c>
      <c r="AU8" s="63"/>
      <c r="AV8" s="63"/>
      <c r="AW8" s="63"/>
      <c r="AX8" s="63"/>
      <c r="AY8" s="63"/>
      <c r="AZ8" s="63"/>
      <c r="BA8" s="63"/>
      <c r="BB8" s="63">
        <f>データ!T6</f>
        <v>77.03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13.56</v>
      </c>
      <c r="Q10" s="63"/>
      <c r="R10" s="63"/>
      <c r="S10" s="63"/>
      <c r="T10" s="63"/>
      <c r="U10" s="63"/>
      <c r="V10" s="63"/>
      <c r="W10" s="63">
        <f>データ!P6</f>
        <v>100</v>
      </c>
      <c r="X10" s="63"/>
      <c r="Y10" s="63"/>
      <c r="Z10" s="63"/>
      <c r="AA10" s="63"/>
      <c r="AB10" s="63"/>
      <c r="AC10" s="63"/>
      <c r="AD10" s="64">
        <f>データ!Q6</f>
        <v>4900</v>
      </c>
      <c r="AE10" s="64"/>
      <c r="AF10" s="64"/>
      <c r="AG10" s="64"/>
      <c r="AH10" s="64"/>
      <c r="AI10" s="64"/>
      <c r="AJ10" s="64"/>
      <c r="AK10" s="2"/>
      <c r="AL10" s="64">
        <f>データ!U6</f>
        <v>1181</v>
      </c>
      <c r="AM10" s="64"/>
      <c r="AN10" s="64"/>
      <c r="AO10" s="64"/>
      <c r="AP10" s="64"/>
      <c r="AQ10" s="64"/>
      <c r="AR10" s="64"/>
      <c r="AS10" s="64"/>
      <c r="AT10" s="63">
        <f>データ!V6</f>
        <v>0.38</v>
      </c>
      <c r="AU10" s="63"/>
      <c r="AV10" s="63"/>
      <c r="AW10" s="63"/>
      <c r="AX10" s="63"/>
      <c r="AY10" s="63"/>
      <c r="AZ10" s="63"/>
      <c r="BA10" s="63"/>
      <c r="BB10" s="63">
        <f>データ!W6</f>
        <v>3107.89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303909</v>
      </c>
      <c r="D6" s="31">
        <f t="shared" si="3"/>
        <v>47</v>
      </c>
      <c r="E6" s="31">
        <f t="shared" si="3"/>
        <v>17</v>
      </c>
      <c r="F6" s="31">
        <f t="shared" si="3"/>
        <v>5</v>
      </c>
      <c r="G6" s="31">
        <f t="shared" si="3"/>
        <v>0</v>
      </c>
      <c r="H6" s="31" t="str">
        <f t="shared" si="3"/>
        <v>和歌山県　印南町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13.56</v>
      </c>
      <c r="P6" s="32">
        <f t="shared" si="3"/>
        <v>100</v>
      </c>
      <c r="Q6" s="32">
        <f t="shared" si="3"/>
        <v>4900</v>
      </c>
      <c r="R6" s="32">
        <f t="shared" si="3"/>
        <v>8752</v>
      </c>
      <c r="S6" s="32">
        <f t="shared" si="3"/>
        <v>113.62</v>
      </c>
      <c r="T6" s="32">
        <f t="shared" si="3"/>
        <v>77.03</v>
      </c>
      <c r="U6" s="32">
        <f t="shared" si="3"/>
        <v>1181</v>
      </c>
      <c r="V6" s="32">
        <f t="shared" si="3"/>
        <v>0.38</v>
      </c>
      <c r="W6" s="32">
        <f t="shared" si="3"/>
        <v>3107.89</v>
      </c>
      <c r="X6" s="33">
        <f>IF(X7="",NA(),X7)</f>
        <v>105.45</v>
      </c>
      <c r="Y6" s="33">
        <f t="shared" ref="Y6:AG6" si="4">IF(Y7="",NA(),Y7)</f>
        <v>74.58</v>
      </c>
      <c r="Z6" s="33">
        <f t="shared" si="4"/>
        <v>75.2</v>
      </c>
      <c r="AA6" s="33">
        <f t="shared" si="4"/>
        <v>98.58</v>
      </c>
      <c r="AB6" s="33">
        <f t="shared" si="4"/>
        <v>100.49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3146.64</v>
      </c>
      <c r="BF6" s="33">
        <f t="shared" ref="BF6:BN6" si="7">IF(BF7="",NA(),BF7)</f>
        <v>2823.25</v>
      </c>
      <c r="BG6" s="33">
        <f t="shared" si="7"/>
        <v>2450.2600000000002</v>
      </c>
      <c r="BH6" s="33">
        <f t="shared" si="7"/>
        <v>2362.54</v>
      </c>
      <c r="BI6" s="33">
        <f t="shared" si="7"/>
        <v>1980.12</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32.549999999999997</v>
      </c>
      <c r="BQ6" s="33">
        <f t="shared" ref="BQ6:BY6" si="8">IF(BQ7="",NA(),BQ7)</f>
        <v>33.14</v>
      </c>
      <c r="BR6" s="33">
        <f t="shared" si="8"/>
        <v>35.119999999999997</v>
      </c>
      <c r="BS6" s="33">
        <f t="shared" si="8"/>
        <v>34.65</v>
      </c>
      <c r="BT6" s="33">
        <f t="shared" si="8"/>
        <v>37.83</v>
      </c>
      <c r="BU6" s="33">
        <f t="shared" si="8"/>
        <v>43.24</v>
      </c>
      <c r="BV6" s="33">
        <f t="shared" si="8"/>
        <v>42.13</v>
      </c>
      <c r="BW6" s="33">
        <f t="shared" si="8"/>
        <v>42.48</v>
      </c>
      <c r="BX6" s="33">
        <f t="shared" si="8"/>
        <v>41.04</v>
      </c>
      <c r="BY6" s="33">
        <f t="shared" si="8"/>
        <v>41.08</v>
      </c>
      <c r="BZ6" s="32" t="str">
        <f>IF(BZ7="","",IF(BZ7="-","【-】","【"&amp;SUBSTITUTE(TEXT(BZ7,"#,##0.00"),"-","△")&amp;"】"))</f>
        <v>【51.49】</v>
      </c>
      <c r="CA6" s="33">
        <f>IF(CA7="",NA(),CA7)</f>
        <v>467.06</v>
      </c>
      <c r="CB6" s="33">
        <f t="shared" ref="CB6:CJ6" si="9">IF(CB7="",NA(),CB7)</f>
        <v>479.12</v>
      </c>
      <c r="CC6" s="33">
        <f t="shared" si="9"/>
        <v>434.88</v>
      </c>
      <c r="CD6" s="33">
        <f t="shared" si="9"/>
        <v>439.57</v>
      </c>
      <c r="CE6" s="33">
        <f t="shared" si="9"/>
        <v>467.67</v>
      </c>
      <c r="CF6" s="33">
        <f t="shared" si="9"/>
        <v>338.76</v>
      </c>
      <c r="CG6" s="33">
        <f t="shared" si="9"/>
        <v>348.41</v>
      </c>
      <c r="CH6" s="33">
        <f t="shared" si="9"/>
        <v>343.8</v>
      </c>
      <c r="CI6" s="33">
        <f t="shared" si="9"/>
        <v>357.08</v>
      </c>
      <c r="CJ6" s="33">
        <f t="shared" si="9"/>
        <v>378.08</v>
      </c>
      <c r="CK6" s="32" t="str">
        <f>IF(CK7="","",IF(CK7="-","【-】","【"&amp;SUBSTITUTE(TEXT(CK7,"#,##0.00"),"-","△")&amp;"】"))</f>
        <v>【295.10】</v>
      </c>
      <c r="CL6" s="32">
        <f>IF(CL7="",NA(),CL7)</f>
        <v>0</v>
      </c>
      <c r="CM6" s="33">
        <f t="shared" ref="CM6:CU6" si="10">IF(CM7="",NA(),CM7)</f>
        <v>66.13</v>
      </c>
      <c r="CN6" s="33">
        <f t="shared" si="10"/>
        <v>74.73</v>
      </c>
      <c r="CO6" s="33">
        <f t="shared" si="10"/>
        <v>80.38</v>
      </c>
      <c r="CP6" s="33">
        <f t="shared" si="10"/>
        <v>78.760000000000005</v>
      </c>
      <c r="CQ6" s="33">
        <f t="shared" si="10"/>
        <v>44.65</v>
      </c>
      <c r="CR6" s="33">
        <f t="shared" si="10"/>
        <v>46.85</v>
      </c>
      <c r="CS6" s="33">
        <f t="shared" si="10"/>
        <v>46.06</v>
      </c>
      <c r="CT6" s="33">
        <f t="shared" si="10"/>
        <v>45.95</v>
      </c>
      <c r="CU6" s="33">
        <f t="shared" si="10"/>
        <v>44.69</v>
      </c>
      <c r="CV6" s="32" t="str">
        <f>IF(CV7="","",IF(CV7="-","【-】","【"&amp;SUBSTITUTE(TEXT(CV7,"#,##0.00"),"-","△")&amp;"】"))</f>
        <v>【53.32】</v>
      </c>
      <c r="CW6" s="33">
        <f>IF(CW7="",NA(),CW7)</f>
        <v>78.02</v>
      </c>
      <c r="CX6" s="33">
        <f t="shared" ref="CX6:DF6" si="11">IF(CX7="",NA(),CX7)</f>
        <v>79.06</v>
      </c>
      <c r="CY6" s="33">
        <f t="shared" si="11"/>
        <v>82.93</v>
      </c>
      <c r="CZ6" s="33">
        <f t="shared" si="11"/>
        <v>84.54</v>
      </c>
      <c r="DA6" s="33">
        <f t="shared" si="11"/>
        <v>84.59</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303909</v>
      </c>
      <c r="D7" s="35">
        <v>47</v>
      </c>
      <c r="E7" s="35">
        <v>17</v>
      </c>
      <c r="F7" s="35">
        <v>5</v>
      </c>
      <c r="G7" s="35">
        <v>0</v>
      </c>
      <c r="H7" s="35" t="s">
        <v>95</v>
      </c>
      <c r="I7" s="35" t="s">
        <v>96</v>
      </c>
      <c r="J7" s="35" t="s">
        <v>97</v>
      </c>
      <c r="K7" s="35" t="s">
        <v>98</v>
      </c>
      <c r="L7" s="35" t="s">
        <v>99</v>
      </c>
      <c r="M7" s="36" t="s">
        <v>100</v>
      </c>
      <c r="N7" s="36" t="s">
        <v>101</v>
      </c>
      <c r="O7" s="36">
        <v>13.56</v>
      </c>
      <c r="P7" s="36">
        <v>100</v>
      </c>
      <c r="Q7" s="36">
        <v>4900</v>
      </c>
      <c r="R7" s="36">
        <v>8752</v>
      </c>
      <c r="S7" s="36">
        <v>113.62</v>
      </c>
      <c r="T7" s="36">
        <v>77.03</v>
      </c>
      <c r="U7" s="36">
        <v>1181</v>
      </c>
      <c r="V7" s="36">
        <v>0.38</v>
      </c>
      <c r="W7" s="36">
        <v>3107.89</v>
      </c>
      <c r="X7" s="36">
        <v>105.45</v>
      </c>
      <c r="Y7" s="36">
        <v>74.58</v>
      </c>
      <c r="Z7" s="36">
        <v>75.2</v>
      </c>
      <c r="AA7" s="36">
        <v>98.58</v>
      </c>
      <c r="AB7" s="36">
        <v>100.49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3146.64</v>
      </c>
      <c r="BF7" s="36">
        <v>2823.25</v>
      </c>
      <c r="BG7" s="36">
        <v>2450.2600000000002</v>
      </c>
      <c r="BH7" s="36">
        <v>2362.54</v>
      </c>
      <c r="BI7" s="36">
        <v>1980.12</v>
      </c>
      <c r="BJ7" s="36">
        <v>1316.7</v>
      </c>
      <c r="BK7" s="36">
        <v>1224.75</v>
      </c>
      <c r="BL7" s="36">
        <v>1144.05</v>
      </c>
      <c r="BM7" s="36">
        <v>1117.1099999999999</v>
      </c>
      <c r="BN7" s="36">
        <v>1161.05</v>
      </c>
      <c r="BO7" s="36">
        <v>992.47</v>
      </c>
      <c r="BP7" s="36">
        <v>32.549999999999997</v>
      </c>
      <c r="BQ7" s="36">
        <v>33.14</v>
      </c>
      <c r="BR7" s="36">
        <v>35.119999999999997</v>
      </c>
      <c r="BS7" s="36">
        <v>34.65</v>
      </c>
      <c r="BT7" s="36">
        <v>37.83</v>
      </c>
      <c r="BU7" s="36">
        <v>43.24</v>
      </c>
      <c r="BV7" s="36">
        <v>42.13</v>
      </c>
      <c r="BW7" s="36">
        <v>42.48</v>
      </c>
      <c r="BX7" s="36">
        <v>41.04</v>
      </c>
      <c r="BY7" s="36">
        <v>41.08</v>
      </c>
      <c r="BZ7" s="36">
        <v>51.49</v>
      </c>
      <c r="CA7" s="36">
        <v>467.06</v>
      </c>
      <c r="CB7" s="36">
        <v>479.12</v>
      </c>
      <c r="CC7" s="36">
        <v>434.88</v>
      </c>
      <c r="CD7" s="36">
        <v>439.57</v>
      </c>
      <c r="CE7" s="36">
        <v>467.67</v>
      </c>
      <c r="CF7" s="36">
        <v>338.76</v>
      </c>
      <c r="CG7" s="36">
        <v>348.41</v>
      </c>
      <c r="CH7" s="36">
        <v>343.8</v>
      </c>
      <c r="CI7" s="36">
        <v>357.08</v>
      </c>
      <c r="CJ7" s="36">
        <v>378.08</v>
      </c>
      <c r="CK7" s="36">
        <v>295.10000000000002</v>
      </c>
      <c r="CL7" s="36">
        <v>0</v>
      </c>
      <c r="CM7" s="36">
        <v>66.13</v>
      </c>
      <c r="CN7" s="36">
        <v>74.73</v>
      </c>
      <c r="CO7" s="36">
        <v>80.38</v>
      </c>
      <c r="CP7" s="36">
        <v>78.760000000000005</v>
      </c>
      <c r="CQ7" s="36">
        <v>44.65</v>
      </c>
      <c r="CR7" s="36">
        <v>46.85</v>
      </c>
      <c r="CS7" s="36">
        <v>46.06</v>
      </c>
      <c r="CT7" s="36">
        <v>45.95</v>
      </c>
      <c r="CU7" s="36">
        <v>44.69</v>
      </c>
      <c r="CV7" s="36">
        <v>53.32</v>
      </c>
      <c r="CW7" s="36">
        <v>78.02</v>
      </c>
      <c r="CX7" s="36">
        <v>79.06</v>
      </c>
      <c r="CY7" s="36">
        <v>82.93</v>
      </c>
      <c r="CZ7" s="36">
        <v>84.54</v>
      </c>
      <c r="DA7" s="36">
        <v>84.59</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2016-02-22T00:37:07Z</cp:lastPrinted>
  <dcterms:created xsi:type="dcterms:W3CDTF">2016-02-03T09:15:59Z</dcterms:created>
  <dcterms:modified xsi:type="dcterms:W3CDTF">2016-02-23T05:55:13Z</dcterms:modified>
  <cp:category/>
</cp:coreProperties>
</file>