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<sst xmlns="http://schemas.openxmlformats.org/spreadsheetml/2006/main" count="221" uniqueCount="111">
  <si>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</si>
  <si>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</si>
  <si>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</si>
  <si>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</si>
  <si>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</si>
  <si>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</si>
  <si>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</si>
  <si>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</si>
  <si>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</si>
  <si>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</si>
  <si>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</si>
  <si>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</si>
  <si>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</si>
  <si>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</si>
  <si>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</si>
  <si>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</si>
  <si>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</si>
  <si>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</si>
  <si>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</si>
  <si>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</si>
  <si>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</si>
  <si>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</si>
  <si>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</si>
  <si>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</si>
  <si>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</si>
  <si>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</si>
  <si>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</si>
  <si>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</si>
  <si>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</si>
  <si>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</si>
  <si>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</si>
  <si>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</si>
  <si>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</si>
  <si>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</si>
  <si>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</si>
  <si>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</si>
  <si>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</si>
  <si>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</si>
  <si>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</si>
  <si>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</si>
  <si>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</si>
  <si>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</si>
  <si>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</si>
  <si>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</si>
  <si>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</si>
  <si>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</si>
  <si>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</si>
  <si>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</si>
  <si>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</si>
  <si>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</si>
  <si>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</si>
  <si>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</si>
  <si>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</si>
  <si>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</si>
  <si>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</si>
  <si>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</si>
  <si>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</si>
  <si>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</si>
  <si>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</si>
  <si>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</si>
  <si>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</si>
  <si>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</si>
  <si>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</si>
  <si>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</si>
  <si>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</si>
  <si>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</si>
  <si>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</si>
  <si>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</si>
  <si>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</si>
  <si>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</si>
  <si>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</si>
  <si>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</si>
  <si>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</si>
  <si>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</si>
  <si>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</si>
  <si>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</si>
  <si>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</si>
  <si>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</si>
  <si>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</si>
  <si>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</si>
  <si>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</si>
  <si>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</si>
  <si>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</si>
  <si>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</si>
  <si>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</si>
  <si>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</si>
  <si>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</si>
  <si>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</si>
  <si>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</si>
  <si>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</si>
  <si>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</si>
  <si>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</si>
  <si>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</si>
  <si>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</si>
  <si>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</si>
  <si>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</si>
  <si>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由良町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</si>
  <si>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</si>
  <si>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</si>
  <si>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</si>
  <si>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</si>
  <si>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</si>
  <si>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</si>
  <si>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</si>
  <si>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</si>
  <si>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</si>
  <si>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</si>
  <si>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</si>
  <si>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漁業集落排水施設は平成１５年以降整備が完了した集落から随時供用開始している（全体計画６集落中５集落供用開始済み）。
　供用開始からの経過年数が短い集落が多く、水洗化率が増加途上であるため全体として経費回収率が低い。</t>
    <rPh sb="1" eb="3">
      <t>ギョギョウ</t>
    </rPh>
    <rPh sb="3" eb="5">
      <t>シュウラク</t>
    </rPh>
    <rPh sb="5" eb="7">
      <t>ハイスイ</t>
    </rPh>
    <rPh sb="7" eb="9">
      <t>シセツ</t>
    </rPh>
    <rPh sb="14" eb="15">
      <t>ネン</t>
    </rPh>
    <rPh sb="15" eb="17">
      <t>イコウ</t>
    </rPh>
    <rPh sb="17" eb="19">
      <t>セイビ</t>
    </rPh>
    <rPh sb="28" eb="30">
      <t>ズイジ</t>
    </rPh>
    <rPh sb="30" eb="32">
      <t>キョウヨウ</t>
    </rPh>
    <rPh sb="32" eb="34">
      <t>カイシ</t>
    </rPh>
    <rPh sb="39" eb="41">
      <t>ゼンタイ</t>
    </rPh>
    <rPh sb="41" eb="43">
      <t>ケイカク</t>
    </rPh>
    <rPh sb="44" eb="46">
      <t>シュウラク</t>
    </rPh>
    <rPh sb="46" eb="47">
      <t>チュウ</t>
    </rPh>
    <rPh sb="48" eb="50">
      <t>シュウラク</t>
    </rPh>
    <rPh sb="50" eb="52">
      <t>キョウヨウ</t>
    </rPh>
    <rPh sb="52" eb="54">
      <t>カイシ</t>
    </rPh>
    <rPh sb="54" eb="55">
      <t>ズ</t>
    </rPh>
    <rPh sb="60" eb="62">
      <t>キョウヨウ</t>
    </rPh>
    <rPh sb="62" eb="64">
      <t>カイシ</t>
    </rPh>
    <rPh sb="67" eb="69">
      <t>ケイカ</t>
    </rPh>
    <rPh sb="69" eb="71">
      <t>ネンスウ</t>
    </rPh>
    <rPh sb="72" eb="73">
      <t>ミジカ</t>
    </rPh>
    <rPh sb="74" eb="76">
      <t>シュウラク</t>
    </rPh>
    <rPh sb="77" eb="78">
      <t>オオ</t>
    </rPh>
    <rPh sb="85" eb="87">
      <t>ゾウカ</t>
    </rPh>
    <rPh sb="87" eb="89">
      <t>トジョウ</t>
    </rPh>
    <rPh sb="94" eb="96">
      <t>ゼンタイ</t>
    </rPh>
    <rPh sb="99" eb="101">
      <t>ケイヒ</t>
    </rPh>
    <rPh sb="101" eb="104">
      <t>カイシュウリツ</t>
    </rPh>
    <rPh sb="105" eb="106">
      <t>ヒク</t>
    </rPh>
    <phoneticPr fontId="4"/>
  </si>
  <si>
    <t>　管路施設は整備開始後１６年が経過しているが、管路施設の耐用年数が５０年であることから当面大規模な更新は必要無い。</t>
    <rPh sb="1" eb="3">
      <t>カンロ</t>
    </rPh>
    <rPh sb="3" eb="5">
      <t>シセツ</t>
    </rPh>
    <rPh sb="6" eb="8">
      <t>セイビ</t>
    </rPh>
    <rPh sb="8" eb="11">
      <t>カイシゴ</t>
    </rPh>
    <rPh sb="13" eb="14">
      <t>ネン</t>
    </rPh>
    <rPh sb="15" eb="17">
      <t>ケイカ</t>
    </rPh>
    <rPh sb="23" eb="25">
      <t>カンロ</t>
    </rPh>
    <rPh sb="25" eb="27">
      <t>シセツ</t>
    </rPh>
    <rPh sb="28" eb="30">
      <t>タイヨウ</t>
    </rPh>
    <rPh sb="30" eb="32">
      <t>ネンスウ</t>
    </rPh>
    <rPh sb="35" eb="36">
      <t>ネン</t>
    </rPh>
    <rPh sb="43" eb="45">
      <t>トウメン</t>
    </rPh>
    <rPh sb="45" eb="48">
      <t>ダイキボ</t>
    </rPh>
    <rPh sb="49" eb="51">
      <t>コウシン</t>
    </rPh>
    <rPh sb="52" eb="55">
      <t>ヒツヨウナ</t>
    </rPh>
    <phoneticPr fontId="4"/>
  </si>
  <si>
    <t>　人口減少傾向であるため予想される使用料収益の減、将来訪れる施設の耐用年数経過による更新に備え、早期に水洗化率を向上させ使用料の増収益に繋がるよう積極的に啓発・推進する必要がある。
　管理面では施設の点検を適切に行い、不良箇所は適宜修繕することにより大規模修繕とならないよう管理費の節減に努める必要が有る。</t>
    <rPh sb="1" eb="3">
      <t>ジンコウ</t>
    </rPh>
    <rPh sb="3" eb="5">
      <t>ゲンショウ</t>
    </rPh>
    <rPh sb="5" eb="7">
      <t>ケイコウ</t>
    </rPh>
    <rPh sb="12" eb="14">
      <t>ヨソウ</t>
    </rPh>
    <rPh sb="17" eb="20">
      <t>シヨウリョウ</t>
    </rPh>
    <rPh sb="20" eb="22">
      <t>シュウエキ</t>
    </rPh>
    <rPh sb="23" eb="24">
      <t>ゲン</t>
    </rPh>
    <rPh sb="25" eb="27">
      <t>ショウライ</t>
    </rPh>
    <rPh sb="27" eb="28">
      <t>オトズ</t>
    </rPh>
    <rPh sb="30" eb="32">
      <t>シセツ</t>
    </rPh>
    <rPh sb="33" eb="35">
      <t>タイヨウ</t>
    </rPh>
    <rPh sb="35" eb="37">
      <t>ネンスウ</t>
    </rPh>
    <rPh sb="37" eb="39">
      <t>ケイカ</t>
    </rPh>
    <rPh sb="42" eb="44">
      <t>コウシン</t>
    </rPh>
    <rPh sb="45" eb="46">
      <t>ソナ</t>
    </rPh>
    <rPh sb="48" eb="50">
      <t>ソウキ</t>
    </rPh>
    <rPh sb="51" eb="54">
      <t>スイセンカ</t>
    </rPh>
    <rPh sb="54" eb="55">
      <t>リツ</t>
    </rPh>
    <rPh sb="56" eb="58">
      <t>コウジョウ</t>
    </rPh>
    <rPh sb="60" eb="63">
      <t>シヨウリョウ</t>
    </rPh>
    <rPh sb="73" eb="76">
      <t>セッキョクテキ</t>
    </rPh>
    <rPh sb="77" eb="79">
      <t>ケイハツ</t>
    </rPh>
    <rPh sb="80" eb="82">
      <t>スイシン</t>
    </rPh>
    <rPh sb="84" eb="86">
      <t>ヒツヨウ</t>
    </rPh>
    <rPh sb="92" eb="95">
      <t>カンリメン</t>
    </rPh>
    <rPh sb="97" eb="99">
      <t>シセツ</t>
    </rPh>
    <rPh sb="100" eb="102">
      <t>テンケン</t>
    </rPh>
    <rPh sb="103" eb="105">
      <t>テキセツ</t>
    </rPh>
    <rPh sb="106" eb="107">
      <t>オコナ</t>
    </rPh>
    <rPh sb="109" eb="111">
      <t>フリョウ</t>
    </rPh>
    <rPh sb="111" eb="113">
      <t>カショ</t>
    </rPh>
    <rPh sb="114" eb="116">
      <t>テキギ</t>
    </rPh>
    <rPh sb="116" eb="118">
      <t>シュウゼン</t>
    </rPh>
    <rPh sb="125" eb="128">
      <t>ダイキボ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</si>
</sst>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01984"/>
        <c:axId val="85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85801984"/>
        <c:axId val="85841024"/>
      </c:lineChart>
      <c:dateAx>
        <c:axId val="85801984"/>
        <c:scaling>
          <c:orientation val="minMax"/>
        </c:scaling>
        <c:delete val="1"/>
        <c:axPos val="b"/>
        <c:numFmt formatCode="ge" sourceLinked="1"/>
        <c:majorTickMark val="none"/>
        <c:minorTickMark val="none"/>
        <c:tickLblPos val="none"/>
        <c:crossAx val="85841024"/>
        <c:crosses val="autoZero"/>
        <c:auto val="1"/>
        <c:lblOffset val="100"/>
        <c:baseTimeUnit val="years"/>
      </c:dateAx>
      <c:valAx>
        <c:axId val="85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21.19</c:v>
                </c:pt>
                <c:pt idx="1">
                  <c:v>29.87</c:v>
                </c:pt>
                <c:pt idx="2">
                  <c:v>31.99</c:v>
                </c:pt>
                <c:pt idx="3">
                  <c:v>33.47</c:v>
                </c:pt>
                <c:pt idx="4">
                  <c:v>23.6</c:v>
                </c:pt>
              </c:numCache>
            </c:numRef>
          </c:val>
        </c:ser>
        <c:dLbls>
          <c:showLegendKey val="0"/>
          <c:showVal val="0"/>
          <c:showCatName val="0"/>
          <c:showSerName val="0"/>
          <c:showPercent val="0"/>
          <c:showBubbleSize val="0"/>
        </c:dLbls>
        <c:gapWidth val="150"/>
        <c:axId val="87829888"/>
        <c:axId val="87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87829888"/>
        <c:axId val="87836160"/>
      </c:lineChart>
      <c:dateAx>
        <c:axId val="87829888"/>
        <c:scaling>
          <c:orientation val="minMax"/>
        </c:scaling>
        <c:delete val="1"/>
        <c:axPos val="b"/>
        <c:numFmt formatCode="ge" sourceLinked="1"/>
        <c:majorTickMark val="none"/>
        <c:minorTickMark val="none"/>
        <c:tickLblPos val="none"/>
        <c:crossAx val="87836160"/>
        <c:crosses val="autoZero"/>
        <c:auto val="1"/>
        <c:lblOffset val="100"/>
        <c:baseTimeUnit val="years"/>
      </c:dateAx>
      <c:valAx>
        <c:axId val="87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33.22</c:v>
                </c:pt>
                <c:pt idx="1">
                  <c:v>43.74</c:v>
                </c:pt>
                <c:pt idx="2">
                  <c:v>53.48</c:v>
                </c:pt>
                <c:pt idx="3">
                  <c:v>56.69</c:v>
                </c:pt>
                <c:pt idx="4">
                  <c:v>39.020000000000003</c:v>
                </c:pt>
              </c:numCache>
            </c:numRef>
          </c:val>
        </c:ser>
        <c:dLbls>
          <c:showLegendKey val="0"/>
          <c:showVal val="0"/>
          <c:showCatName val="0"/>
          <c:showSerName val="0"/>
          <c:showPercent val="0"/>
          <c:showBubbleSize val="0"/>
        </c:dLbls>
        <c:gapWidth val="150"/>
        <c:axId val="87854080"/>
        <c:axId val="878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87854080"/>
        <c:axId val="87876736"/>
      </c:lineChart>
      <c:dateAx>
        <c:axId val="87854080"/>
        <c:scaling>
          <c:orientation val="minMax"/>
        </c:scaling>
        <c:delete val="1"/>
        <c:axPos val="b"/>
        <c:numFmt formatCode="ge" sourceLinked="1"/>
        <c:majorTickMark val="none"/>
        <c:minorTickMark val="none"/>
        <c:tickLblPos val="none"/>
        <c:crossAx val="87876736"/>
        <c:crosses val="autoZero"/>
        <c:auto val="1"/>
        <c:lblOffset val="100"/>
        <c:baseTimeUnit val="years"/>
      </c:dateAx>
      <c:valAx>
        <c:axId val="878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98.41</c:v>
                </c:pt>
                <c:pt idx="1">
                  <c:v>102.34</c:v>
                </c:pt>
                <c:pt idx="2">
                  <c:v>94.21</c:v>
                </c:pt>
                <c:pt idx="3">
                  <c:v>147.15</c:v>
                </c:pt>
                <c:pt idx="4">
                  <c:v>96.86</c:v>
                </c:pt>
              </c:numCache>
            </c:numRef>
          </c:val>
        </c:ser>
        <c:dLbls>
          <c:showLegendKey val="0"/>
          <c:showVal val="0"/>
          <c:showCatName val="0"/>
          <c:showSerName val="0"/>
          <c:showPercent val="0"/>
          <c:showBubbleSize val="0"/>
        </c:dLbls>
        <c:gapWidth val="150"/>
        <c:axId val="86395520"/>
        <c:axId val="86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5520"/>
        <c:axId val="86401792"/>
      </c:lineChart>
      <c:dateAx>
        <c:axId val="86395520"/>
        <c:scaling>
          <c:orientation val="minMax"/>
        </c:scaling>
        <c:delete val="1"/>
        <c:axPos val="b"/>
        <c:numFmt formatCode="ge" sourceLinked="1"/>
        <c:majorTickMark val="none"/>
        <c:minorTickMark val="none"/>
        <c:tickLblPos val="none"/>
        <c:crossAx val="86401792"/>
        <c:crosses val="autoZero"/>
        <c:auto val="1"/>
        <c:lblOffset val="100"/>
        <c:baseTimeUnit val="years"/>
      </c:dateAx>
      <c:valAx>
        <c:axId val="86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44288"/>
        <c:axId val="864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44288"/>
        <c:axId val="86454656"/>
      </c:lineChart>
      <c:dateAx>
        <c:axId val="86444288"/>
        <c:scaling>
          <c:orientation val="minMax"/>
        </c:scaling>
        <c:delete val="1"/>
        <c:axPos val="b"/>
        <c:numFmt formatCode="ge" sourceLinked="1"/>
        <c:majorTickMark val="none"/>
        <c:minorTickMark val="none"/>
        <c:tickLblPos val="none"/>
        <c:crossAx val="86454656"/>
        <c:crosses val="autoZero"/>
        <c:auto val="1"/>
        <c:lblOffset val="100"/>
        <c:baseTimeUnit val="years"/>
      </c:dateAx>
      <c:valAx>
        <c:axId val="86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68480"/>
        <c:axId val="86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68480"/>
        <c:axId val="86487040"/>
      </c:lineChart>
      <c:dateAx>
        <c:axId val="86468480"/>
        <c:scaling>
          <c:orientation val="minMax"/>
        </c:scaling>
        <c:delete val="1"/>
        <c:axPos val="b"/>
        <c:numFmt formatCode="ge" sourceLinked="1"/>
        <c:majorTickMark val="none"/>
        <c:minorTickMark val="none"/>
        <c:tickLblPos val="none"/>
        <c:crossAx val="86487040"/>
        <c:crosses val="autoZero"/>
        <c:auto val="1"/>
        <c:lblOffset val="100"/>
        <c:baseTimeUnit val="years"/>
      </c:dateAx>
      <c:valAx>
        <c:axId val="86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64704"/>
        <c:axId val="814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64704"/>
        <c:axId val="81487360"/>
      </c:lineChart>
      <c:dateAx>
        <c:axId val="81464704"/>
        <c:scaling>
          <c:orientation val="minMax"/>
        </c:scaling>
        <c:delete val="1"/>
        <c:axPos val="b"/>
        <c:numFmt formatCode="ge" sourceLinked="1"/>
        <c:majorTickMark val="none"/>
        <c:minorTickMark val="none"/>
        <c:tickLblPos val="none"/>
        <c:crossAx val="81487360"/>
        <c:crosses val="autoZero"/>
        <c:auto val="1"/>
        <c:lblOffset val="100"/>
        <c:baseTimeUnit val="years"/>
      </c:dateAx>
      <c:valAx>
        <c:axId val="81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509376"/>
        <c:axId val="81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09376"/>
        <c:axId val="81515648"/>
      </c:lineChart>
      <c:dateAx>
        <c:axId val="81509376"/>
        <c:scaling>
          <c:orientation val="minMax"/>
        </c:scaling>
        <c:delete val="1"/>
        <c:axPos val="b"/>
        <c:numFmt formatCode="ge" sourceLinked="1"/>
        <c:majorTickMark val="none"/>
        <c:minorTickMark val="none"/>
        <c:tickLblPos val="none"/>
        <c:crossAx val="81515648"/>
        <c:crosses val="autoZero"/>
        <c:auto val="1"/>
        <c:lblOffset val="100"/>
        <c:baseTimeUnit val="years"/>
      </c:dateAx>
      <c:valAx>
        <c:axId val="81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52992"/>
        <c:axId val="876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87652992"/>
        <c:axId val="87655168"/>
      </c:lineChart>
      <c:dateAx>
        <c:axId val="87652992"/>
        <c:scaling>
          <c:orientation val="minMax"/>
        </c:scaling>
        <c:delete val="1"/>
        <c:axPos val="b"/>
        <c:numFmt formatCode="ge" sourceLinked="1"/>
        <c:majorTickMark val="none"/>
        <c:minorTickMark val="none"/>
        <c:tickLblPos val="none"/>
        <c:crossAx val="87655168"/>
        <c:crosses val="autoZero"/>
        <c:auto val="1"/>
        <c:lblOffset val="100"/>
        <c:baseTimeUnit val="years"/>
      </c:dateAx>
      <c:valAx>
        <c:axId val="876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12.61</c:v>
                </c:pt>
                <c:pt idx="1">
                  <c:v>16.18</c:v>
                </c:pt>
                <c:pt idx="2">
                  <c:v>17.579999999999998</c:v>
                </c:pt>
                <c:pt idx="3">
                  <c:v>17.73</c:v>
                </c:pt>
                <c:pt idx="4">
                  <c:v>18.059999999999999</c:v>
                </c:pt>
              </c:numCache>
            </c:numRef>
          </c:val>
        </c:ser>
        <c:dLbls>
          <c:showLegendKey val="0"/>
          <c:showVal val="0"/>
          <c:showCatName val="0"/>
          <c:showSerName val="0"/>
          <c:showPercent val="0"/>
          <c:showBubbleSize val="0"/>
        </c:dLbls>
        <c:gapWidth val="150"/>
        <c:axId val="87673088"/>
        <c:axId val="87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87673088"/>
        <c:axId val="87765376"/>
      </c:lineChart>
      <c:dateAx>
        <c:axId val="87673088"/>
        <c:scaling>
          <c:orientation val="minMax"/>
        </c:scaling>
        <c:delete val="1"/>
        <c:axPos val="b"/>
        <c:numFmt formatCode="ge" sourceLinked="1"/>
        <c:majorTickMark val="none"/>
        <c:minorTickMark val="none"/>
        <c:tickLblPos val="none"/>
        <c:crossAx val="87765376"/>
        <c:crosses val="autoZero"/>
        <c:auto val="1"/>
        <c:lblOffset val="100"/>
        <c:baseTimeUnit val="years"/>
      </c:dateAx>
      <c:valAx>
        <c:axId val="877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1112.53</c:v>
                </c:pt>
                <c:pt idx="1">
                  <c:v>927.83</c:v>
                </c:pt>
                <c:pt idx="2">
                  <c:v>900.76</c:v>
                </c:pt>
                <c:pt idx="3">
                  <c:v>907.66</c:v>
                </c:pt>
                <c:pt idx="4">
                  <c:v>931.47</c:v>
                </c:pt>
              </c:numCache>
            </c:numRef>
          </c:val>
        </c:ser>
        <c:dLbls>
          <c:showLegendKey val="0"/>
          <c:showVal val="0"/>
          <c:showCatName val="0"/>
          <c:showSerName val="0"/>
          <c:showPercent val="0"/>
          <c:showBubbleSize val="0"/>
        </c:dLbls>
        <c:gapWidth val="150"/>
        <c:axId val="87789568"/>
        <c:axId val="87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87789568"/>
        <c:axId val="87791488"/>
      </c:lineChart>
      <c:dateAx>
        <c:axId val="87789568"/>
        <c:scaling>
          <c:orientation val="minMax"/>
        </c:scaling>
        <c:delete val="1"/>
        <c:axPos val="b"/>
        <c:numFmt formatCode="ge" sourceLinked="1"/>
        <c:majorTickMark val="none"/>
        <c:minorTickMark val="none"/>
        <c:tickLblPos val="none"/>
        <c:crossAx val="87791488"/>
        <c:crosses val="autoZero"/>
        <c:auto val="1"/>
        <c:lblOffset val="100"/>
        <c:baseTimeUnit val="years"/>
      </c:dateAx>
      <c:valAx>
        <c:axId val="877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由良町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6338</v>
      </c>
      <c r="AM8" s="64"/>
      <c r="AN8" s="64"/>
      <c r="AO8" s="64"/>
      <c r="AP8" s="64"/>
      <c r="AQ8" s="64"/>
      <c r="AR8" s="64"/>
      <c r="AS8" s="64"/>
      <c r="AT8" s="63">
        <f>データ!S6</f>
        <v>30.73</v>
      </c>
      <c r="AU8" s="63"/>
      <c r="AV8" s="63"/>
      <c r="AW8" s="63"/>
      <c r="AX8" s="63"/>
      <c r="AY8" s="63"/>
      <c r="AZ8" s="63"/>
      <c r="BA8" s="63"/>
      <c r="BB8" s="63">
        <f>データ!T6</f>
        <v>206.25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27.01</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1689</v>
      </c>
      <c r="AM10" s="64"/>
      <c r="AN10" s="64"/>
      <c r="AO10" s="64"/>
      <c r="AP10" s="64"/>
      <c r="AQ10" s="64"/>
      <c r="AR10" s="64"/>
      <c r="AS10" s="64"/>
      <c r="AT10" s="63">
        <f>データ!V6</f>
        <v>0.66</v>
      </c>
      <c r="AU10" s="63"/>
      <c r="AV10" s="63"/>
      <c r="AW10" s="63"/>
      <c r="AX10" s="63"/>
      <c r="AY10" s="63"/>
      <c r="AZ10" s="63"/>
      <c r="BA10" s="63"/>
      <c r="BB10" s="63">
        <f>データ!W6</f>
        <v>2559.09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303836</v>
      </c>
      <c r="D6" s="31">
        <f t="shared" si="3"/>
        <v>47</v>
      </c>
      <c r="E6" s="31">
        <f t="shared" si="3"/>
        <v>17</v>
      </c>
      <c r="F6" s="31">
        <f t="shared" si="3"/>
        <v>6</v>
      </c>
      <c r="G6" s="31">
        <f t="shared" si="3"/>
        <v>0</v>
      </c>
      <c r="H6" s="31" t="str">
        <f t="shared" si="3"/>
        <v>和歌山県　由良町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27.01</v>
      </c>
      <c r="P6" s="32">
        <f t="shared" si="3"/>
        <v>100</v>
      </c>
      <c r="Q6" s="32">
        <f t="shared" si="3"/>
        <v>3456</v>
      </c>
      <c r="R6" s="32">
        <f t="shared" si="3"/>
        <v>6338</v>
      </c>
      <c r="S6" s="32">
        <f t="shared" si="3"/>
        <v>30.73</v>
      </c>
      <c r="T6" s="32">
        <f t="shared" si="3"/>
        <v>206.25</v>
      </c>
      <c r="U6" s="32">
        <f t="shared" si="3"/>
        <v>1689</v>
      </c>
      <c r="V6" s="32">
        <f t="shared" si="3"/>
        <v>0.66</v>
      </c>
      <c r="W6" s="32">
        <f t="shared" si="3"/>
        <v>2559.09</v>
      </c>
      <c r="X6" s="33">
        <f>IF(X7="",NA(),X7)</f>
        <v>98.41</v>
      </c>
      <c r="Y6" s="33">
        <f t="shared" ref="Y6:AG6" si="4">IF(Y7="",NA(),Y7)</f>
        <v>102.34</v>
      </c>
      <c r="Z6" s="33">
        <f t="shared" si="4"/>
        <v>94.21</v>
      </c>
      <c r="AA6" s="33">
        <f t="shared" si="4"/>
        <v>147.15</v>
      </c>
      <c r="AB6" s="33">
        <f t="shared" si="4"/>
        <v>96.86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12.61</v>
      </c>
      <c r="BQ6" s="33">
        <f t="shared" ref="BQ6:BY6" si="8">IF(BQ7="",NA(),BQ7)</f>
        <v>16.18</v>
      </c>
      <c r="BR6" s="33">
        <f t="shared" si="8"/>
        <v>17.579999999999998</v>
      </c>
      <c r="BS6" s="33">
        <f t="shared" si="8"/>
        <v>17.73</v>
      </c>
      <c r="BT6" s="33">
        <f t="shared" si="8"/>
        <v>18.059999999999999</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1112.53</v>
      </c>
      <c r="CB6" s="33">
        <f t="shared" ref="CB6:CJ6" si="9">IF(CB7="",NA(),CB7)</f>
        <v>927.83</v>
      </c>
      <c r="CC6" s="33">
        <f t="shared" si="9"/>
        <v>900.76</v>
      </c>
      <c r="CD6" s="33">
        <f t="shared" si="9"/>
        <v>907.66</v>
      </c>
      <c r="CE6" s="33">
        <f t="shared" si="9"/>
        <v>931.47</v>
      </c>
      <c r="CF6" s="33">
        <f t="shared" si="9"/>
        <v>438.41</v>
      </c>
      <c r="CG6" s="33">
        <f t="shared" si="9"/>
        <v>459.38</v>
      </c>
      <c r="CH6" s="33">
        <f t="shared" si="9"/>
        <v>438.71</v>
      </c>
      <c r="CI6" s="33">
        <f t="shared" si="9"/>
        <v>463.38</v>
      </c>
      <c r="CJ6" s="33">
        <f t="shared" si="9"/>
        <v>510.15</v>
      </c>
      <c r="CK6" s="32" t="str">
        <f>IF(CK7="","",IF(CK7="-","【-】","【"&amp;SUBSTITUTE(TEXT(CK7,"#,##0.00"),"-","△")&amp;"】"))</f>
        <v>【419.50】</v>
      </c>
      <c r="CL6" s="33">
        <f>IF(CL7="",NA(),CL7)</f>
        <v>21.19</v>
      </c>
      <c r="CM6" s="33">
        <f t="shared" ref="CM6:CU6" si="10">IF(CM7="",NA(),CM7)</f>
        <v>29.87</v>
      </c>
      <c r="CN6" s="33">
        <f t="shared" si="10"/>
        <v>31.99</v>
      </c>
      <c r="CO6" s="33">
        <f t="shared" si="10"/>
        <v>33.47</v>
      </c>
      <c r="CP6" s="33">
        <f t="shared" si="10"/>
        <v>23.6</v>
      </c>
      <c r="CQ6" s="33">
        <f t="shared" si="10"/>
        <v>31.9</v>
      </c>
      <c r="CR6" s="33">
        <f t="shared" si="10"/>
        <v>32.04</v>
      </c>
      <c r="CS6" s="33">
        <f t="shared" si="10"/>
        <v>33.81</v>
      </c>
      <c r="CT6" s="33">
        <f t="shared" si="10"/>
        <v>31.37</v>
      </c>
      <c r="CU6" s="33">
        <f t="shared" si="10"/>
        <v>29.86</v>
      </c>
      <c r="CV6" s="32" t="str">
        <f>IF(CV7="","",IF(CV7="-","【-】","【"&amp;SUBSTITUTE(TEXT(CV7,"#,##0.00"),"-","△")&amp;"】"))</f>
        <v>【35.64】</v>
      </c>
      <c r="CW6" s="33">
        <f>IF(CW7="",NA(),CW7)</f>
        <v>33.22</v>
      </c>
      <c r="CX6" s="33">
        <f t="shared" ref="CX6:DF6" si="11">IF(CX7="",NA(),CX7)</f>
        <v>43.74</v>
      </c>
      <c r="CY6" s="33">
        <f t="shared" si="11"/>
        <v>53.48</v>
      </c>
      <c r="CZ6" s="33">
        <f t="shared" si="11"/>
        <v>56.69</v>
      </c>
      <c r="DA6" s="33">
        <f t="shared" si="11"/>
        <v>39.020000000000003</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303836</v>
      </c>
      <c r="D7" s="35">
        <v>47</v>
      </c>
      <c r="E7" s="35">
        <v>17</v>
      </c>
      <c r="F7" s="35">
        <v>6</v>
      </c>
      <c r="G7" s="35">
        <v>0</v>
      </c>
      <c r="H7" s="35" t="s">
        <v>96</v>
      </c>
      <c r="I7" s="35" t="s">
        <v>97</v>
      </c>
      <c r="J7" s="35" t="s">
        <v>98</v>
      </c>
      <c r="K7" s="35" t="s">
        <v>99</v>
      </c>
      <c r="L7" s="35" t="s">
        <v>100</v>
      </c>
      <c r="M7" s="36" t="s">
        <v>101</v>
      </c>
      <c r="N7" s="36" t="s">
        <v>102</v>
      </c>
      <c r="O7" s="36">
        <v>27.01</v>
      </c>
      <c r="P7" s="36">
        <v>100</v>
      </c>
      <c r="Q7" s="36">
        <v>3456</v>
      </c>
      <c r="R7" s="36">
        <v>6338</v>
      </c>
      <c r="S7" s="36">
        <v>30.73</v>
      </c>
      <c r="T7" s="36">
        <v>206.25</v>
      </c>
      <c r="U7" s="36">
        <v>1689</v>
      </c>
      <c r="V7" s="36">
        <v>0.66</v>
      </c>
      <c r="W7" s="36">
        <v>2559.09</v>
      </c>
      <c r="X7" s="36">
        <v>98.41</v>
      </c>
      <c r="Y7" s="36">
        <v>102.34</v>
      </c>
      <c r="Z7" s="36">
        <v>94.21</v>
      </c>
      <c r="AA7" s="36">
        <v>147.15</v>
      </c>
      <c r="AB7" s="36">
        <v>96.86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12.61</v>
      </c>
      <c r="BQ7" s="36">
        <v>16.18</v>
      </c>
      <c r="BR7" s="36">
        <v>17.579999999999998</v>
      </c>
      <c r="BS7" s="36">
        <v>17.73</v>
      </c>
      <c r="BT7" s="36">
        <v>18.059999999999999</v>
      </c>
      <c r="BU7" s="36">
        <v>38.049999999999997</v>
      </c>
      <c r="BV7" s="36">
        <v>35.909999999999997</v>
      </c>
      <c r="BW7" s="36">
        <v>37.92</v>
      </c>
      <c r="BX7" s="36">
        <v>35.049999999999997</v>
      </c>
      <c r="BY7" s="36">
        <v>33.86</v>
      </c>
      <c r="BZ7" s="36">
        <v>40.39</v>
      </c>
      <c r="CA7" s="36">
        <v>1112.53</v>
      </c>
      <c r="CB7" s="36">
        <v>927.83</v>
      </c>
      <c r="CC7" s="36">
        <v>900.76</v>
      </c>
      <c r="CD7" s="36">
        <v>907.66</v>
      </c>
      <c r="CE7" s="36">
        <v>931.47</v>
      </c>
      <c r="CF7" s="36">
        <v>438.41</v>
      </c>
      <c r="CG7" s="36">
        <v>459.38</v>
      </c>
      <c r="CH7" s="36">
        <v>438.71</v>
      </c>
      <c r="CI7" s="36">
        <v>463.38</v>
      </c>
      <c r="CJ7" s="36">
        <v>510.15</v>
      </c>
      <c r="CK7" s="36">
        <v>419.5</v>
      </c>
      <c r="CL7" s="36">
        <v>21.19</v>
      </c>
      <c r="CM7" s="36">
        <v>29.87</v>
      </c>
      <c r="CN7" s="36">
        <v>31.99</v>
      </c>
      <c r="CO7" s="36">
        <v>33.47</v>
      </c>
      <c r="CP7" s="36">
        <v>23.6</v>
      </c>
      <c r="CQ7" s="36">
        <v>31.9</v>
      </c>
      <c r="CR7" s="36">
        <v>32.04</v>
      </c>
      <c r="CS7" s="36">
        <v>33.81</v>
      </c>
      <c r="CT7" s="36">
        <v>31.37</v>
      </c>
      <c r="CU7" s="36">
        <v>29.86</v>
      </c>
      <c r="CV7" s="36">
        <v>35.64</v>
      </c>
      <c r="CW7" s="36">
        <v>33.22</v>
      </c>
      <c r="CX7" s="36">
        <v>43.74</v>
      </c>
      <c r="CY7" s="36">
        <v>53.48</v>
      </c>
      <c r="CZ7" s="36">
        <v>56.69</v>
      </c>
      <c r="DA7" s="36">
        <v>39.020000000000003</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2016-02-22T00:36:34Z</cp:lastPrinted>
  <dcterms:created xsi:type="dcterms:W3CDTF">2016-02-03T09:20:49Z</dcterms:created>
  <dcterms:modified xsi:type="dcterms:W3CDTF">2016-02-23T05:55:00Z</dcterms:modified>
  <cp:category/>
</cp:coreProperties>
</file>