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<sst xmlns="http://schemas.openxmlformats.org/spreadsheetml/2006/main" count="221" uniqueCount="111">
  <si>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</si>
  <si>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</si>
  <si>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</si>
  <si>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</si>
  <si>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</si>
  <si>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</si>
  <si>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</si>
  <si>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</si>
  <si>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</si>
  <si>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</si>
  <si>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</si>
  <si>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</si>
  <si>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</si>
  <si>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</si>
  <si>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</si>
  <si>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</si>
  <si>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</si>
  <si>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</si>
  <si>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</si>
  <si>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</si>
  <si>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</si>
  <si>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</si>
  <si>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</si>
  <si>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</si>
  <si>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</si>
  <si>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</si>
  <si>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</si>
  <si>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</si>
  <si>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</si>
  <si>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</si>
  <si>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</si>
  <si>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</si>
  <si>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</si>
  <si>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</si>
  <si>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</si>
  <si>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</si>
  <si>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</si>
  <si>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</si>
  <si>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</si>
  <si>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</si>
  <si>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</si>
  <si>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</si>
  <si>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</si>
  <si>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</si>
  <si>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</si>
  <si>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</si>
  <si>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</si>
  <si>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</si>
  <si>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</si>
  <si>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</si>
  <si>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</si>
  <si>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</si>
  <si>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</si>
  <si>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</si>
  <si>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</si>
  <si>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</si>
  <si>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</si>
  <si>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</si>
  <si>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</si>
  <si>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</si>
  <si>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</si>
  <si>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</si>
  <si>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</si>
  <si>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</si>
  <si>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</si>
  <si>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</si>
  <si>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</si>
  <si>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</si>
  <si>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</si>
  <si>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</si>
  <si>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</si>
  <si>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</si>
  <si>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</si>
  <si>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</si>
  <si>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</si>
  <si>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</si>
  <si>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</si>
  <si>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</si>
  <si>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</si>
  <si>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</si>
  <si>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</si>
  <si>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</si>
  <si>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</si>
  <si>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</si>
  <si>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</si>
  <si>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</si>
  <si>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</si>
  <si>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</si>
  <si>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</si>
  <si>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</si>
  <si>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</si>
  <si>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</si>
  <si>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</si>
  <si>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</si>
  <si>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</si>
  <si>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</si>
  <si>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由良町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</si>
  <si>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</si>
  <si>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</si>
  <si>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</si>
  <si>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</si>
  <si>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</si>
  <si>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</si>
  <si>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</si>
  <si>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</si>
  <si>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</si>
  <si>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</si>
  <si>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</si>
  <si>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施設整備は完了しており、水洗化率は全国平均を上回っているが、事業計画当初からの人口減などにより使用料収入が伸び悩んいるため、経費回収率が低い。
　また、上記人口減により、施設利用率も低い状態である。</t>
    <rPh sb="1" eb="3">
      <t>シセツ</t>
    </rPh>
    <rPh sb="3" eb="5">
      <t>セイビ</t>
    </rPh>
    <rPh sb="6" eb="8">
      <t>カンリョウ</t>
    </rPh>
    <rPh sb="13" eb="16">
      <t>スイセンカ</t>
    </rPh>
    <rPh sb="16" eb="17">
      <t>リツ</t>
    </rPh>
    <rPh sb="18" eb="20">
      <t>ゼンコク</t>
    </rPh>
    <rPh sb="20" eb="22">
      <t>ヘイキン</t>
    </rPh>
    <rPh sb="23" eb="25">
      <t>ウワマワ</t>
    </rPh>
    <rPh sb="31" eb="33">
      <t>ジギョウ</t>
    </rPh>
    <rPh sb="33" eb="35">
      <t>ケイカク</t>
    </rPh>
    <rPh sb="35" eb="37">
      <t>トウショ</t>
    </rPh>
    <rPh sb="40" eb="43">
      <t>ジンコウゲン</t>
    </rPh>
    <rPh sb="48" eb="51">
      <t>シヨウリョウ</t>
    </rPh>
    <rPh sb="51" eb="53">
      <t>シュウニュウ</t>
    </rPh>
    <rPh sb="54" eb="55">
      <t>ノ</t>
    </rPh>
    <rPh sb="56" eb="57">
      <t>ナヤ</t>
    </rPh>
    <rPh sb="63" eb="65">
      <t>ケイヒ</t>
    </rPh>
    <rPh sb="65" eb="68">
      <t>カイシュウリツ</t>
    </rPh>
    <rPh sb="69" eb="70">
      <t>ヒク</t>
    </rPh>
    <rPh sb="77" eb="79">
      <t>ジョウキ</t>
    </rPh>
    <rPh sb="79" eb="82">
      <t>ジンコウゲン</t>
    </rPh>
    <rPh sb="86" eb="88">
      <t>シセツ</t>
    </rPh>
    <rPh sb="88" eb="91">
      <t>リヨウリツ</t>
    </rPh>
    <rPh sb="92" eb="93">
      <t>ヒク</t>
    </rPh>
    <rPh sb="94" eb="96">
      <t>ジョウタイ</t>
    </rPh>
    <phoneticPr fontId="4"/>
  </si>
  <si>
    <t>　管路施設は整備開始後１６年が経過しているが、管路施設の耐用年数が５０年であることから当面大規模な更新は必要無い。</t>
    <rPh sb="1" eb="3">
      <t>カンロ</t>
    </rPh>
    <rPh sb="3" eb="5">
      <t>シセツ</t>
    </rPh>
    <rPh sb="6" eb="8">
      <t>セイビ</t>
    </rPh>
    <rPh sb="8" eb="11">
      <t>カイシゴ</t>
    </rPh>
    <rPh sb="13" eb="14">
      <t>ネン</t>
    </rPh>
    <rPh sb="15" eb="17">
      <t>ケイカ</t>
    </rPh>
    <rPh sb="23" eb="25">
      <t>カンロ</t>
    </rPh>
    <rPh sb="25" eb="27">
      <t>シセツ</t>
    </rPh>
    <rPh sb="28" eb="30">
      <t>タイヨウ</t>
    </rPh>
    <rPh sb="30" eb="32">
      <t>ネンスウ</t>
    </rPh>
    <rPh sb="35" eb="36">
      <t>ネン</t>
    </rPh>
    <rPh sb="43" eb="45">
      <t>トウメン</t>
    </rPh>
    <rPh sb="45" eb="48">
      <t>ダイキボ</t>
    </rPh>
    <rPh sb="49" eb="51">
      <t>コウシン</t>
    </rPh>
    <rPh sb="52" eb="55">
      <t>ヒツヨウナ</t>
    </rPh>
    <phoneticPr fontId="4"/>
  </si>
  <si>
    <t>　他地区で公共下水道事業を実施しており、平成３０年度を目標に特定環境保全下水道事業を公共下水道事業に統合する計画である。
　これにより処理施設を統合し効率化することで町全体の経費回収率及び汚水処理原価を改善する。</t>
    <rPh sb="1" eb="4">
      <t>タチク</t>
    </rPh>
    <rPh sb="5" eb="7">
      <t>コウキョウ</t>
    </rPh>
    <rPh sb="7" eb="10">
      <t>ゲスイドウ</t>
    </rPh>
    <rPh sb="10" eb="12">
      <t>ジギョウ</t>
    </rPh>
    <rPh sb="13" eb="15">
      <t>ジッシ</t>
    </rPh>
    <rPh sb="20" eb="22">
      <t>ヘイセイ</t>
    </rPh>
    <rPh sb="24" eb="26">
      <t>ネンド</t>
    </rPh>
    <rPh sb="27" eb="29">
      <t>モクヒョウ</t>
    </rPh>
    <rPh sb="30" eb="32">
      <t>トクテイ</t>
    </rPh>
    <rPh sb="32" eb="34">
      <t>カンキョウ</t>
    </rPh>
    <rPh sb="34" eb="36">
      <t>ホゼン</t>
    </rPh>
    <rPh sb="36" eb="39">
      <t>ゲスイドウ</t>
    </rPh>
    <rPh sb="39" eb="41">
      <t>ジギョウ</t>
    </rPh>
    <rPh sb="42" eb="44">
      <t>コウキョウ</t>
    </rPh>
    <rPh sb="44" eb="47">
      <t>ゲスイドウ</t>
    </rPh>
    <rPh sb="47" eb="49">
      <t>ジギョウ</t>
    </rPh>
    <rPh sb="50" eb="52">
      <t>トウゴウ</t>
    </rPh>
    <rPh sb="54" eb="56">
      <t>ケイカク</t>
    </rPh>
    <rPh sb="67" eb="69">
      <t>ショリ</t>
    </rPh>
    <rPh sb="69" eb="71">
      <t>シセツ</t>
    </rPh>
    <rPh sb="72" eb="74">
      <t>トウゴウ</t>
    </rPh>
    <rPh sb="75" eb="78">
      <t>コウリツカ</t>
    </rPh>
    <rPh sb="83" eb="84">
      <t>マチ</t>
    </rPh>
    <rPh sb="84" eb="86">
      <t>ゼンタイ</t>
    </rPh>
    <rPh sb="87" eb="89">
      <t>ケイヒ</t>
    </rPh>
    <rPh sb="89" eb="92">
      <t>カイシュウリツ</t>
    </rPh>
    <rPh sb="92" eb="93">
      <t>オヨ</t>
    </rPh>
    <rPh sb="94" eb="96">
      <t>オスイ</t>
    </rPh>
    <rPh sb="96" eb="98">
      <t>ショリ</t>
    </rPh>
    <rPh sb="98" eb="100">
      <t>ゲンカ</t>
    </rPh>
    <rPh sb="101" eb="10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</si>
</sst>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01984"/>
        <c:axId val="85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5801984"/>
        <c:axId val="85841024"/>
      </c:lineChart>
      <c:dateAx>
        <c:axId val="85801984"/>
        <c:scaling>
          <c:orientation val="minMax"/>
        </c:scaling>
        <c:delete val="1"/>
        <c:axPos val="b"/>
        <c:numFmt formatCode="ge" sourceLinked="1"/>
        <c:majorTickMark val="none"/>
        <c:minorTickMark val="none"/>
        <c:tickLblPos val="none"/>
        <c:crossAx val="85841024"/>
        <c:crosses val="autoZero"/>
        <c:auto val="1"/>
        <c:lblOffset val="100"/>
        <c:baseTimeUnit val="years"/>
      </c:dateAx>
      <c:valAx>
        <c:axId val="85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26.13</c:v>
                </c:pt>
                <c:pt idx="1">
                  <c:v>24.84</c:v>
                </c:pt>
                <c:pt idx="2">
                  <c:v>25.16</c:v>
                </c:pt>
                <c:pt idx="3">
                  <c:v>26.45</c:v>
                </c:pt>
                <c:pt idx="4">
                  <c:v>31.61</c:v>
                </c:pt>
              </c:numCache>
            </c:numRef>
          </c:val>
        </c:ser>
        <c:dLbls>
          <c:showLegendKey val="0"/>
          <c:showVal val="0"/>
          <c:showCatName val="0"/>
          <c:showSerName val="0"/>
          <c:showPercent val="0"/>
          <c:showBubbleSize val="0"/>
        </c:dLbls>
        <c:gapWidth val="150"/>
        <c:axId val="87891328"/>
        <c:axId val="879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7891328"/>
        <c:axId val="87901696"/>
      </c:lineChart>
      <c:dateAx>
        <c:axId val="87891328"/>
        <c:scaling>
          <c:orientation val="minMax"/>
        </c:scaling>
        <c:delete val="1"/>
        <c:axPos val="b"/>
        <c:numFmt formatCode="ge" sourceLinked="1"/>
        <c:majorTickMark val="none"/>
        <c:minorTickMark val="none"/>
        <c:tickLblPos val="none"/>
        <c:crossAx val="87901696"/>
        <c:crosses val="autoZero"/>
        <c:auto val="1"/>
        <c:lblOffset val="100"/>
        <c:baseTimeUnit val="years"/>
      </c:dateAx>
      <c:valAx>
        <c:axId val="879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74.91</c:v>
                </c:pt>
                <c:pt idx="1">
                  <c:v>73.25</c:v>
                </c:pt>
                <c:pt idx="2">
                  <c:v>82.22</c:v>
                </c:pt>
                <c:pt idx="3">
                  <c:v>81.849999999999994</c:v>
                </c:pt>
                <c:pt idx="4">
                  <c:v>81.900000000000006</c:v>
                </c:pt>
              </c:numCache>
            </c:numRef>
          </c:val>
        </c:ser>
        <c:dLbls>
          <c:showLegendKey val="0"/>
          <c:showVal val="0"/>
          <c:showCatName val="0"/>
          <c:showSerName val="0"/>
          <c:showPercent val="0"/>
          <c:showBubbleSize val="0"/>
        </c:dLbls>
        <c:gapWidth val="150"/>
        <c:axId val="87919616"/>
        <c:axId val="87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7919616"/>
        <c:axId val="87938176"/>
      </c:lineChart>
      <c:dateAx>
        <c:axId val="87919616"/>
        <c:scaling>
          <c:orientation val="minMax"/>
        </c:scaling>
        <c:delete val="1"/>
        <c:axPos val="b"/>
        <c:numFmt formatCode="ge" sourceLinked="1"/>
        <c:majorTickMark val="none"/>
        <c:minorTickMark val="none"/>
        <c:tickLblPos val="none"/>
        <c:crossAx val="87938176"/>
        <c:crosses val="autoZero"/>
        <c:auto val="1"/>
        <c:lblOffset val="100"/>
        <c:baseTimeUnit val="years"/>
      </c:dateAx>
      <c:valAx>
        <c:axId val="87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154.37</c:v>
                </c:pt>
                <c:pt idx="1">
                  <c:v>54.36</c:v>
                </c:pt>
                <c:pt idx="2">
                  <c:v>70.900000000000006</c:v>
                </c:pt>
                <c:pt idx="3">
                  <c:v>72.8</c:v>
                </c:pt>
                <c:pt idx="4">
                  <c:v>78.459999999999994</c:v>
                </c:pt>
              </c:numCache>
            </c:numRef>
          </c:val>
        </c:ser>
        <c:dLbls>
          <c:showLegendKey val="0"/>
          <c:showVal val="0"/>
          <c:showCatName val="0"/>
          <c:showSerName val="0"/>
          <c:showPercent val="0"/>
          <c:showBubbleSize val="0"/>
        </c:dLbls>
        <c:gapWidth val="150"/>
        <c:axId val="86395520"/>
        <c:axId val="86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5520"/>
        <c:axId val="86401792"/>
      </c:lineChart>
      <c:dateAx>
        <c:axId val="86395520"/>
        <c:scaling>
          <c:orientation val="minMax"/>
        </c:scaling>
        <c:delete val="1"/>
        <c:axPos val="b"/>
        <c:numFmt formatCode="ge" sourceLinked="1"/>
        <c:majorTickMark val="none"/>
        <c:minorTickMark val="none"/>
        <c:tickLblPos val="none"/>
        <c:crossAx val="86401792"/>
        <c:crosses val="autoZero"/>
        <c:auto val="1"/>
        <c:lblOffset val="100"/>
        <c:baseTimeUnit val="years"/>
      </c:dateAx>
      <c:valAx>
        <c:axId val="86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4288"/>
        <c:axId val="864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4288"/>
        <c:axId val="86454656"/>
      </c:lineChart>
      <c:dateAx>
        <c:axId val="86444288"/>
        <c:scaling>
          <c:orientation val="minMax"/>
        </c:scaling>
        <c:delete val="1"/>
        <c:axPos val="b"/>
        <c:numFmt formatCode="ge" sourceLinked="1"/>
        <c:majorTickMark val="none"/>
        <c:minorTickMark val="none"/>
        <c:tickLblPos val="none"/>
        <c:crossAx val="86454656"/>
        <c:crosses val="autoZero"/>
        <c:auto val="1"/>
        <c:lblOffset val="100"/>
        <c:baseTimeUnit val="years"/>
      </c:dateAx>
      <c:valAx>
        <c:axId val="864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80768"/>
        <c:axId val="864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80768"/>
        <c:axId val="86487040"/>
      </c:lineChart>
      <c:dateAx>
        <c:axId val="86480768"/>
        <c:scaling>
          <c:orientation val="minMax"/>
        </c:scaling>
        <c:delete val="1"/>
        <c:axPos val="b"/>
        <c:numFmt formatCode="ge" sourceLinked="1"/>
        <c:majorTickMark val="none"/>
        <c:minorTickMark val="none"/>
        <c:tickLblPos val="none"/>
        <c:crossAx val="86487040"/>
        <c:crosses val="autoZero"/>
        <c:auto val="1"/>
        <c:lblOffset val="100"/>
        <c:baseTimeUnit val="years"/>
      </c:dateAx>
      <c:valAx>
        <c:axId val="864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97632"/>
        <c:axId val="865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97632"/>
        <c:axId val="86599552"/>
      </c:lineChart>
      <c:dateAx>
        <c:axId val="86597632"/>
        <c:scaling>
          <c:orientation val="minMax"/>
        </c:scaling>
        <c:delete val="1"/>
        <c:axPos val="b"/>
        <c:numFmt formatCode="ge" sourceLinked="1"/>
        <c:majorTickMark val="none"/>
        <c:minorTickMark val="none"/>
        <c:tickLblPos val="none"/>
        <c:crossAx val="86599552"/>
        <c:crosses val="autoZero"/>
        <c:auto val="1"/>
        <c:lblOffset val="100"/>
        <c:baseTimeUnit val="years"/>
      </c:dateAx>
      <c:valAx>
        <c:axId val="865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21568"/>
        <c:axId val="866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21568"/>
        <c:axId val="86627840"/>
      </c:lineChart>
      <c:dateAx>
        <c:axId val="86621568"/>
        <c:scaling>
          <c:orientation val="minMax"/>
        </c:scaling>
        <c:delete val="1"/>
        <c:axPos val="b"/>
        <c:numFmt formatCode="ge" sourceLinked="1"/>
        <c:majorTickMark val="none"/>
        <c:minorTickMark val="none"/>
        <c:tickLblPos val="none"/>
        <c:crossAx val="86627840"/>
        <c:crosses val="autoZero"/>
        <c:auto val="1"/>
        <c:lblOffset val="100"/>
        <c:baseTimeUnit val="years"/>
      </c:dateAx>
      <c:valAx>
        <c:axId val="866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86624"/>
        <c:axId val="87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7786624"/>
        <c:axId val="87788544"/>
      </c:lineChart>
      <c:dateAx>
        <c:axId val="87786624"/>
        <c:scaling>
          <c:orientation val="minMax"/>
        </c:scaling>
        <c:delete val="1"/>
        <c:axPos val="b"/>
        <c:numFmt formatCode="ge" sourceLinked="1"/>
        <c:majorTickMark val="none"/>
        <c:minorTickMark val="none"/>
        <c:tickLblPos val="none"/>
        <c:crossAx val="87788544"/>
        <c:crosses val="autoZero"/>
        <c:auto val="1"/>
        <c:lblOffset val="100"/>
        <c:baseTimeUnit val="years"/>
      </c:dateAx>
      <c:valAx>
        <c:axId val="877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23.22</c:v>
                </c:pt>
                <c:pt idx="1">
                  <c:v>23.37</c:v>
                </c:pt>
                <c:pt idx="2">
                  <c:v>21.71</c:v>
                </c:pt>
                <c:pt idx="3">
                  <c:v>24.27</c:v>
                </c:pt>
                <c:pt idx="4">
                  <c:v>36.659999999999997</c:v>
                </c:pt>
              </c:numCache>
            </c:numRef>
          </c:val>
        </c:ser>
        <c:dLbls>
          <c:showLegendKey val="0"/>
          <c:showVal val="0"/>
          <c:showCatName val="0"/>
          <c:showSerName val="0"/>
          <c:showPercent val="0"/>
          <c:showBubbleSize val="0"/>
        </c:dLbls>
        <c:gapWidth val="150"/>
        <c:axId val="80413440"/>
        <c:axId val="80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0413440"/>
        <c:axId val="80415360"/>
      </c:lineChart>
      <c:dateAx>
        <c:axId val="80413440"/>
        <c:scaling>
          <c:orientation val="minMax"/>
        </c:scaling>
        <c:delete val="1"/>
        <c:axPos val="b"/>
        <c:numFmt formatCode="ge" sourceLinked="1"/>
        <c:majorTickMark val="none"/>
        <c:minorTickMark val="none"/>
        <c:tickLblPos val="none"/>
        <c:crossAx val="80415360"/>
        <c:crosses val="autoZero"/>
        <c:auto val="1"/>
        <c:lblOffset val="100"/>
        <c:baseTimeUnit val="years"/>
      </c:dateAx>
      <c:valAx>
        <c:axId val="80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830.38</c:v>
                </c:pt>
                <c:pt idx="1">
                  <c:v>864.05</c:v>
                </c:pt>
                <c:pt idx="2">
                  <c:v>963.96</c:v>
                </c:pt>
                <c:pt idx="3">
                  <c:v>790.48</c:v>
                </c:pt>
                <c:pt idx="4">
                  <c:v>495.7</c:v>
                </c:pt>
              </c:numCache>
            </c:numRef>
          </c:val>
        </c:ser>
        <c:dLbls>
          <c:showLegendKey val="0"/>
          <c:showVal val="0"/>
          <c:showCatName val="0"/>
          <c:showSerName val="0"/>
          <c:showPercent val="0"/>
          <c:showBubbleSize val="0"/>
        </c:dLbls>
        <c:gapWidth val="150"/>
        <c:axId val="80449536"/>
        <c:axId val="804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0449536"/>
        <c:axId val="80451456"/>
      </c:lineChart>
      <c:dateAx>
        <c:axId val="80449536"/>
        <c:scaling>
          <c:orientation val="minMax"/>
        </c:scaling>
        <c:delete val="1"/>
        <c:axPos val="b"/>
        <c:numFmt formatCode="ge" sourceLinked="1"/>
        <c:majorTickMark val="none"/>
        <c:minorTickMark val="none"/>
        <c:tickLblPos val="none"/>
        <c:crossAx val="80451456"/>
        <c:crosses val="autoZero"/>
        <c:auto val="1"/>
        <c:lblOffset val="100"/>
        <c:baseTimeUnit val="years"/>
      </c:dateAx>
      <c:valAx>
        <c:axId val="804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由良町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6338</v>
      </c>
      <c r="AM8" s="64"/>
      <c r="AN8" s="64"/>
      <c r="AO8" s="64"/>
      <c r="AP8" s="64"/>
      <c r="AQ8" s="64"/>
      <c r="AR8" s="64"/>
      <c r="AS8" s="64"/>
      <c r="AT8" s="63">
        <f>データ!S6</f>
        <v>30.73</v>
      </c>
      <c r="AU8" s="63"/>
      <c r="AV8" s="63"/>
      <c r="AW8" s="63"/>
      <c r="AX8" s="63"/>
      <c r="AY8" s="63"/>
      <c r="AZ8" s="63"/>
      <c r="BA8" s="63"/>
      <c r="BB8" s="63">
        <f>データ!T6</f>
        <v>206.25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8.57</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536</v>
      </c>
      <c r="AM10" s="64"/>
      <c r="AN10" s="64"/>
      <c r="AO10" s="64"/>
      <c r="AP10" s="64"/>
      <c r="AQ10" s="64"/>
      <c r="AR10" s="64"/>
      <c r="AS10" s="64"/>
      <c r="AT10" s="63">
        <f>データ!V6</f>
        <v>0.26</v>
      </c>
      <c r="AU10" s="63"/>
      <c r="AV10" s="63"/>
      <c r="AW10" s="63"/>
      <c r="AX10" s="63"/>
      <c r="AY10" s="63"/>
      <c r="AZ10" s="63"/>
      <c r="BA10" s="63"/>
      <c r="BB10" s="63">
        <f>データ!W6</f>
        <v>2061.54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303836</v>
      </c>
      <c r="D6" s="31">
        <f t="shared" si="3"/>
        <v>47</v>
      </c>
      <c r="E6" s="31">
        <f t="shared" si="3"/>
        <v>17</v>
      </c>
      <c r="F6" s="31">
        <f t="shared" si="3"/>
        <v>4</v>
      </c>
      <c r="G6" s="31">
        <f t="shared" si="3"/>
        <v>0</v>
      </c>
      <c r="H6" s="31" t="str">
        <f t="shared" si="3"/>
        <v>和歌山県　由良町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8.57</v>
      </c>
      <c r="P6" s="32">
        <f t="shared" si="3"/>
        <v>100</v>
      </c>
      <c r="Q6" s="32">
        <f t="shared" si="3"/>
        <v>3456</v>
      </c>
      <c r="R6" s="32">
        <f t="shared" si="3"/>
        <v>6338</v>
      </c>
      <c r="S6" s="32">
        <f t="shared" si="3"/>
        <v>30.73</v>
      </c>
      <c r="T6" s="32">
        <f t="shared" si="3"/>
        <v>206.25</v>
      </c>
      <c r="U6" s="32">
        <f t="shared" si="3"/>
        <v>536</v>
      </c>
      <c r="V6" s="32">
        <f t="shared" si="3"/>
        <v>0.26</v>
      </c>
      <c r="W6" s="32">
        <f t="shared" si="3"/>
        <v>2061.54</v>
      </c>
      <c r="X6" s="33">
        <f>IF(X7="",NA(),X7)</f>
        <v>154.37</v>
      </c>
      <c r="Y6" s="33">
        <f t="shared" ref="Y6:AG6" si="4">IF(Y7="",NA(),Y7)</f>
        <v>54.36</v>
      </c>
      <c r="Z6" s="33">
        <f t="shared" si="4"/>
        <v>70.900000000000006</v>
      </c>
      <c r="AA6" s="33">
        <f t="shared" si="4"/>
        <v>72.8</v>
      </c>
      <c r="AB6" s="33">
        <f t="shared" si="4"/>
        <v>78.459999999999994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23.22</v>
      </c>
      <c r="BQ6" s="33">
        <f t="shared" ref="BQ6:BY6" si="8">IF(BQ7="",NA(),BQ7)</f>
        <v>23.37</v>
      </c>
      <c r="BR6" s="33">
        <f t="shared" si="8"/>
        <v>21.71</v>
      </c>
      <c r="BS6" s="33">
        <f t="shared" si="8"/>
        <v>24.27</v>
      </c>
      <c r="BT6" s="33">
        <f t="shared" si="8"/>
        <v>36.659999999999997</v>
      </c>
      <c r="BU6" s="33">
        <f t="shared" si="8"/>
        <v>55.15</v>
      </c>
      <c r="BV6" s="33">
        <f t="shared" si="8"/>
        <v>52.89</v>
      </c>
      <c r="BW6" s="33">
        <f t="shared" si="8"/>
        <v>51.73</v>
      </c>
      <c r="BX6" s="33">
        <f t="shared" si="8"/>
        <v>53.01</v>
      </c>
      <c r="BY6" s="33">
        <f t="shared" si="8"/>
        <v>50.54</v>
      </c>
      <c r="BZ6" s="32" t="str">
        <f>IF(BZ7="","",IF(BZ7="-","【-】","【"&amp;SUBSTITUTE(TEXT(BZ7,"#,##0.00"),"-","△")&amp;"】"))</f>
        <v>【63.50】</v>
      </c>
      <c r="CA6" s="33">
        <f>IF(CA7="",NA(),CA7)</f>
        <v>830.38</v>
      </c>
      <c r="CB6" s="33">
        <f t="shared" ref="CB6:CJ6" si="9">IF(CB7="",NA(),CB7)</f>
        <v>864.05</v>
      </c>
      <c r="CC6" s="33">
        <f t="shared" si="9"/>
        <v>963.96</v>
      </c>
      <c r="CD6" s="33">
        <f t="shared" si="9"/>
        <v>790.48</v>
      </c>
      <c r="CE6" s="33">
        <f t="shared" si="9"/>
        <v>495.7</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26.13</v>
      </c>
      <c r="CM6" s="33">
        <f t="shared" ref="CM6:CU6" si="10">IF(CM7="",NA(),CM7)</f>
        <v>24.84</v>
      </c>
      <c r="CN6" s="33">
        <f t="shared" si="10"/>
        <v>25.16</v>
      </c>
      <c r="CO6" s="33">
        <f t="shared" si="10"/>
        <v>26.45</v>
      </c>
      <c r="CP6" s="33">
        <f t="shared" si="10"/>
        <v>31.61</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74.91</v>
      </c>
      <c r="CX6" s="33">
        <f t="shared" ref="CX6:DF6" si="11">IF(CX7="",NA(),CX7)</f>
        <v>73.25</v>
      </c>
      <c r="CY6" s="33">
        <f t="shared" si="11"/>
        <v>82.22</v>
      </c>
      <c r="CZ6" s="33">
        <f t="shared" si="11"/>
        <v>81.849999999999994</v>
      </c>
      <c r="DA6" s="33">
        <f t="shared" si="11"/>
        <v>81.900000000000006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303836</v>
      </c>
      <c r="D7" s="35">
        <v>47</v>
      </c>
      <c r="E7" s="35">
        <v>17</v>
      </c>
      <c r="F7" s="35">
        <v>4</v>
      </c>
      <c r="G7" s="35">
        <v>0</v>
      </c>
      <c r="H7" s="35" t="s">
        <v>96</v>
      </c>
      <c r="I7" s="35" t="s">
        <v>97</v>
      </c>
      <c r="J7" s="35" t="s">
        <v>98</v>
      </c>
      <c r="K7" s="35" t="s">
        <v>99</v>
      </c>
      <c r="L7" s="35" t="s">
        <v>100</v>
      </c>
      <c r="M7" s="36" t="s">
        <v>101</v>
      </c>
      <c r="N7" s="36" t="s">
        <v>102</v>
      </c>
      <c r="O7" s="36">
        <v>8.57</v>
      </c>
      <c r="P7" s="36">
        <v>100</v>
      </c>
      <c r="Q7" s="36">
        <v>3456</v>
      </c>
      <c r="R7" s="36">
        <v>6338</v>
      </c>
      <c r="S7" s="36">
        <v>30.73</v>
      </c>
      <c r="T7" s="36">
        <v>206.25</v>
      </c>
      <c r="U7" s="36">
        <v>536</v>
      </c>
      <c r="V7" s="36">
        <v>0.26</v>
      </c>
      <c r="W7" s="36">
        <v>2061.54</v>
      </c>
      <c r="X7" s="36">
        <v>154.37</v>
      </c>
      <c r="Y7" s="36">
        <v>54.36</v>
      </c>
      <c r="Z7" s="36">
        <v>70.900000000000006</v>
      </c>
      <c r="AA7" s="36">
        <v>72.8</v>
      </c>
      <c r="AB7" s="36">
        <v>78.459999999999994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23.22</v>
      </c>
      <c r="BQ7" s="36">
        <v>23.37</v>
      </c>
      <c r="BR7" s="36">
        <v>21.71</v>
      </c>
      <c r="BS7" s="36">
        <v>24.27</v>
      </c>
      <c r="BT7" s="36">
        <v>36.659999999999997</v>
      </c>
      <c r="BU7" s="36">
        <v>55.15</v>
      </c>
      <c r="BV7" s="36">
        <v>52.89</v>
      </c>
      <c r="BW7" s="36">
        <v>51.73</v>
      </c>
      <c r="BX7" s="36">
        <v>53.01</v>
      </c>
      <c r="BY7" s="36">
        <v>50.54</v>
      </c>
      <c r="BZ7" s="36">
        <v>63.5</v>
      </c>
      <c r="CA7" s="36">
        <v>830.38</v>
      </c>
      <c r="CB7" s="36">
        <v>864.05</v>
      </c>
      <c r="CC7" s="36">
        <v>963.96</v>
      </c>
      <c r="CD7" s="36">
        <v>790.48</v>
      </c>
      <c r="CE7" s="36">
        <v>495.7</v>
      </c>
      <c r="CF7" s="36">
        <v>283.05</v>
      </c>
      <c r="CG7" s="36">
        <v>300.52</v>
      </c>
      <c r="CH7" s="36">
        <v>310.47000000000003</v>
      </c>
      <c r="CI7" s="36">
        <v>299.39</v>
      </c>
      <c r="CJ7" s="36">
        <v>320.36</v>
      </c>
      <c r="CK7" s="36">
        <v>253.12</v>
      </c>
      <c r="CL7" s="36">
        <v>26.13</v>
      </c>
      <c r="CM7" s="36">
        <v>24.84</v>
      </c>
      <c r="CN7" s="36">
        <v>25.16</v>
      </c>
      <c r="CO7" s="36">
        <v>26.45</v>
      </c>
      <c r="CP7" s="36">
        <v>31.61</v>
      </c>
      <c r="CQ7" s="36">
        <v>36.18</v>
      </c>
      <c r="CR7" s="36">
        <v>36.799999999999997</v>
      </c>
      <c r="CS7" s="36">
        <v>36.67</v>
      </c>
      <c r="CT7" s="36">
        <v>36.200000000000003</v>
      </c>
      <c r="CU7" s="36">
        <v>34.74</v>
      </c>
      <c r="CV7" s="36">
        <v>41.06</v>
      </c>
      <c r="CW7" s="36">
        <v>74.91</v>
      </c>
      <c r="CX7" s="36">
        <v>73.25</v>
      </c>
      <c r="CY7" s="36">
        <v>82.22</v>
      </c>
      <c r="CZ7" s="36">
        <v>81.849999999999994</v>
      </c>
      <c r="DA7" s="36">
        <v>81.900000000000006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2016-02-22T00:36:18Z</cp:lastPrinted>
  <dcterms:created xsi:type="dcterms:W3CDTF">2016-02-03T09:05:42Z</dcterms:created>
  <dcterms:modified xsi:type="dcterms:W3CDTF">2016-02-23T05:54:32Z</dcterms:modified>
  <cp:category/>
</cp:coreProperties>
</file>