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<sst xmlns="http://schemas.openxmlformats.org/spreadsheetml/2006/main" count="217" uniqueCount="107">
  <si>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</si>
  <si>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</si>
  <si>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</si>
  <si>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</si>
  <si>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</si>
  <si>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</si>
  <si>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</si>
  <si>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</si>
  <si>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</si>
  <si>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</si>
  <si>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</si>
  <si>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</si>
  <si>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</si>
  <si>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</si>
  <si>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</si>
  <si>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</si>
  <si>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</si>
  <si>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</si>
  <si>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</si>
  <si>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</si>
  <si>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</si>
  <si>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</si>
  <si>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</si>
  <si>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</si>
  <si>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</si>
  <si>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</si>
  <si>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</si>
  <si>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</si>
  <si>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</si>
  <si>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</si>
  <si>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</si>
  <si>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</si>
  <si>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</si>
  <si>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</si>
  <si>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</si>
  <si>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</si>
  <si>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</si>
  <si>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</si>
  <si>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</si>
  <si>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</si>
  <si>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</si>
  <si>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</si>
  <si>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</si>
  <si>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</si>
  <si>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</si>
  <si>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</si>
  <si>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</si>
  <si>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</si>
  <si>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</si>
  <si>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</si>
  <si>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</si>
  <si>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</si>
  <si>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</si>
  <si>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</si>
  <si>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</si>
  <si>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</si>
  <si>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</si>
  <si>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</si>
  <si>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</si>
  <si>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</si>
  <si>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</si>
  <si>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</si>
  <si>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</si>
  <si>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</si>
  <si>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</si>
  <si>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</si>
  <si>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</si>
  <si>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</si>
  <si>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</si>
  <si>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</si>
  <si>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</si>
  <si>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</si>
  <si>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</si>
  <si>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</si>
  <si>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</si>
  <si>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</si>
  <si>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</si>
  <si>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</si>
  <si>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</si>
  <si>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</si>
  <si>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</si>
  <si>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</si>
  <si>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</si>
  <si>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</si>
  <si>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</si>
  <si>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</si>
  <si>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</si>
  <si>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</si>
  <si>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</si>
  <si>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</si>
  <si>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</si>
  <si>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</si>
  <si>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</si>
  <si>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</si>
  <si>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</si>
  <si>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</si>
  <si>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</si>
  <si>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</si>
  <si>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</si>
  <si>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</si>
  <si>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</si>
  <si>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</si>
  <si>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</si>
  <si>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</si>
  <si>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今後、年々給水収益が減少傾向にあるなか、業務の効率化に努めることにより給水原価を抑えるとともに料金回収率をさらに改善していきたい。</t>
    <phoneticPr fontId="4"/>
  </si>
  <si>
    <t>① 経常収支比率をみると、平成２６年度だけ赤字経営であったが、これは会計制度の見直しに伴い不明固定資産の除却をしたことによるものであり、単年だけである。                                                                                                     　   ②累積欠損は過去５年間０％であり、累積欠損金は発生していない。給水収益は減少傾向にあるが現状を維持できれば欠損金の発生はないと見込んでいる。　　　　　　　　　　　　　　　　　　　　　　　　　　　　　　　　　　　　　　　　　　　　　　　　　　　　　　③支払能力はいずれも１００％を上回っており、現状は流動資産・流動負債は横ばい状況が続くと考えられ、短期的な債務に対する支払能力は保有している。　　　　　　　　　　　　　　　　　　　　　　　　　　　　　　　　　　　　　　　　　　　　　　　　　　　　　④債務残高は年々減少してきているが、２８年度に配水池増設により企業債は増加予定である。　　　　　　　　　　　　　　　　　　　⑤料金回収率は、経常収支比率と同様、資産減耗費の増加により１００％を下回ったが単年だけである。　　　　　  　       　　　　　　　　　　⑥給水原価は、類似団体及び全国平均より大きく下回っており、有収水量１㎥あたり少ない費用でまかなわれており良好である。　　　　　　　　　　　⑦施設利用率は、類似団体平均値より高い数値を示しており、施設の利用状況等良好である。　　　　　　　　　　　　　　　　　　　　⑧有収率は、過去５年間９５％以上であり、類似団体及び全国平均に比較して良好な数値を出している。</t>
    <phoneticPr fontId="4"/>
  </si>
  <si>
    <t>　施設全体の減価償却の状況は５３％と類似団体及び全国平均に比べて少し老朽化が進んでいる。管路の老朽化度合いも類似団体より少し老朽化が進んでいるが、公共下水道事業に伴い水道管の移設工事により毎年着実に管路の更新は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</si>
</sst>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1.31</c:v>
                </c:pt>
                <c:pt idx="2">
                  <c:v>0.98</c:v>
                </c:pt>
                <c:pt idx="3">
                  <c:v>0.26</c:v>
                </c:pt>
                <c:pt idx="4">
                  <c:v>0.41</c:v>
                </c:pt>
              </c:numCache>
            </c:numRef>
          </c:val>
        </c:ser>
        <c:dLbls>
          <c:showLegendKey val="0"/>
          <c:showVal val="0"/>
          <c:showCatName val="0"/>
          <c:showSerName val="0"/>
          <c:showPercent val="0"/>
          <c:showBubbleSize val="0"/>
        </c:dLbls>
        <c:gapWidth val="150"/>
        <c:axId val="105863040"/>
        <c:axId val="1058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05863040"/>
        <c:axId val="105877504"/>
      </c:lineChart>
      <c:dateAx>
        <c:axId val="105863040"/>
        <c:scaling>
          <c:orientation val="minMax"/>
        </c:scaling>
        <c:delete val="1"/>
        <c:axPos val="b"/>
        <c:numFmt formatCode="ge" sourceLinked="1"/>
        <c:majorTickMark val="none"/>
        <c:minorTickMark val="none"/>
        <c:tickLblPos val="none"/>
        <c:crossAx val="105877504"/>
        <c:crosses val="autoZero"/>
        <c:auto val="1"/>
        <c:lblOffset val="100"/>
        <c:baseTimeUnit val="years"/>
      </c:dateAx>
      <c:valAx>
        <c:axId val="1058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54.64</c:v>
                </c:pt>
                <c:pt idx="1">
                  <c:v>52.92</c:v>
                </c:pt>
                <c:pt idx="2">
                  <c:v>53.27</c:v>
                </c:pt>
                <c:pt idx="3">
                  <c:v>52.5</c:v>
                </c:pt>
                <c:pt idx="4">
                  <c:v>51.17</c:v>
                </c:pt>
              </c:numCache>
            </c:numRef>
          </c:val>
        </c:ser>
        <c:dLbls>
          <c:showLegendKey val="0"/>
          <c:showVal val="0"/>
          <c:showCatName val="0"/>
          <c:showSerName val="0"/>
          <c:showPercent val="0"/>
          <c:showBubbleSize val="0"/>
        </c:dLbls>
        <c:gapWidth val="150"/>
        <c:axId val="114333952"/>
        <c:axId val="114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4333952"/>
        <c:axId val="114352512"/>
      </c:lineChart>
      <c:dateAx>
        <c:axId val="114333952"/>
        <c:scaling>
          <c:orientation val="minMax"/>
        </c:scaling>
        <c:delete val="1"/>
        <c:axPos val="b"/>
        <c:numFmt formatCode="ge" sourceLinked="1"/>
        <c:majorTickMark val="none"/>
        <c:minorTickMark val="none"/>
        <c:tickLblPos val="none"/>
        <c:crossAx val="114352512"/>
        <c:crosses val="autoZero"/>
        <c:auto val="1"/>
        <c:lblOffset val="100"/>
        <c:baseTimeUnit val="years"/>
      </c:dateAx>
      <c:valAx>
        <c:axId val="114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98.88</c:v>
                </c:pt>
                <c:pt idx="1">
                  <c:v>98.81</c:v>
                </c:pt>
                <c:pt idx="2">
                  <c:v>96.88</c:v>
                </c:pt>
                <c:pt idx="3">
                  <c:v>97.35</c:v>
                </c:pt>
                <c:pt idx="4">
                  <c:v>95.73</c:v>
                </c:pt>
              </c:numCache>
            </c:numRef>
          </c:val>
        </c:ser>
        <c:dLbls>
          <c:showLegendKey val="0"/>
          <c:showVal val="0"/>
          <c:showCatName val="0"/>
          <c:showSerName val="0"/>
          <c:showPercent val="0"/>
          <c:showBubbleSize val="0"/>
        </c:dLbls>
        <c:gapWidth val="150"/>
        <c:axId val="114390912"/>
        <c:axId val="1143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4390912"/>
        <c:axId val="114397184"/>
      </c:lineChart>
      <c:dateAx>
        <c:axId val="114390912"/>
        <c:scaling>
          <c:orientation val="minMax"/>
        </c:scaling>
        <c:delete val="1"/>
        <c:axPos val="b"/>
        <c:numFmt formatCode="ge" sourceLinked="1"/>
        <c:majorTickMark val="none"/>
        <c:minorTickMark val="none"/>
        <c:tickLblPos val="none"/>
        <c:crossAx val="114397184"/>
        <c:crosses val="autoZero"/>
        <c:auto val="1"/>
        <c:lblOffset val="100"/>
        <c:baseTimeUnit val="years"/>
      </c:dateAx>
      <c:valAx>
        <c:axId val="1143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117.68</c:v>
                </c:pt>
                <c:pt idx="1">
                  <c:v>115.43</c:v>
                </c:pt>
                <c:pt idx="2">
                  <c:v>111.12</c:v>
                </c:pt>
                <c:pt idx="3">
                  <c:v>113.31</c:v>
                </c:pt>
                <c:pt idx="4">
                  <c:v>86.48</c:v>
                </c:pt>
              </c:numCache>
            </c:numRef>
          </c:val>
        </c:ser>
        <c:dLbls>
          <c:showLegendKey val="0"/>
          <c:showVal val="0"/>
          <c:showCatName val="0"/>
          <c:showSerName val="0"/>
          <c:showPercent val="0"/>
          <c:showBubbleSize val="0"/>
        </c:dLbls>
        <c:gapWidth val="150"/>
        <c:axId val="105727488"/>
        <c:axId val="1057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05727488"/>
        <c:axId val="105729408"/>
      </c:lineChart>
      <c:dateAx>
        <c:axId val="105727488"/>
        <c:scaling>
          <c:orientation val="minMax"/>
        </c:scaling>
        <c:delete val="1"/>
        <c:axPos val="b"/>
        <c:numFmt formatCode="ge" sourceLinked="1"/>
        <c:majorTickMark val="none"/>
        <c:minorTickMark val="none"/>
        <c:tickLblPos val="none"/>
        <c:crossAx val="105729408"/>
        <c:crosses val="autoZero"/>
        <c:auto val="1"/>
        <c:lblOffset val="100"/>
        <c:baseTimeUnit val="years"/>
      </c:dateAx>
      <c:valAx>
        <c:axId val="10572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7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33.700000000000003</c:v>
                </c:pt>
                <c:pt idx="1">
                  <c:v>35.31</c:v>
                </c:pt>
                <c:pt idx="2">
                  <c:v>35.96</c:v>
                </c:pt>
                <c:pt idx="3">
                  <c:v>37.06</c:v>
                </c:pt>
                <c:pt idx="4">
                  <c:v>53.76</c:v>
                </c:pt>
              </c:numCache>
            </c:numRef>
          </c:val>
        </c:ser>
        <c:dLbls>
          <c:showLegendKey val="0"/>
          <c:showVal val="0"/>
          <c:showCatName val="0"/>
          <c:showSerName val="0"/>
          <c:showPercent val="0"/>
          <c:showBubbleSize val="0"/>
        </c:dLbls>
        <c:gapWidth val="150"/>
        <c:axId val="105759872"/>
        <c:axId val="1057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05759872"/>
        <c:axId val="105761792"/>
      </c:lineChart>
      <c:dateAx>
        <c:axId val="105759872"/>
        <c:scaling>
          <c:orientation val="minMax"/>
        </c:scaling>
        <c:delete val="1"/>
        <c:axPos val="b"/>
        <c:numFmt formatCode="ge" sourceLinked="1"/>
        <c:majorTickMark val="none"/>
        <c:minorTickMark val="none"/>
        <c:tickLblPos val="none"/>
        <c:crossAx val="105761792"/>
        <c:crosses val="autoZero"/>
        <c:auto val="1"/>
        <c:lblOffset val="100"/>
        <c:baseTimeUnit val="years"/>
      </c:dateAx>
      <c:valAx>
        <c:axId val="1057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0.67</c:v>
                </c:pt>
                <c:pt idx="1">
                  <c:v>4.7699999999999996</c:v>
                </c:pt>
                <c:pt idx="2">
                  <c:v>5.29</c:v>
                </c:pt>
                <c:pt idx="3">
                  <c:v>5.45</c:v>
                </c:pt>
                <c:pt idx="4">
                  <c:v>11.31</c:v>
                </c:pt>
              </c:numCache>
            </c:numRef>
          </c:val>
        </c:ser>
        <c:dLbls>
          <c:showLegendKey val="0"/>
          <c:showVal val="0"/>
          <c:showCatName val="0"/>
          <c:showSerName val="0"/>
          <c:showPercent val="0"/>
          <c:showBubbleSize val="0"/>
        </c:dLbls>
        <c:gapWidth val="150"/>
        <c:axId val="106197760"/>
        <c:axId val="106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06197760"/>
        <c:axId val="106199680"/>
      </c:lineChart>
      <c:dateAx>
        <c:axId val="106197760"/>
        <c:scaling>
          <c:orientation val="minMax"/>
        </c:scaling>
        <c:delete val="1"/>
        <c:axPos val="b"/>
        <c:numFmt formatCode="ge" sourceLinked="1"/>
        <c:majorTickMark val="none"/>
        <c:minorTickMark val="none"/>
        <c:tickLblPos val="none"/>
        <c:crossAx val="106199680"/>
        <c:crosses val="autoZero"/>
        <c:auto val="1"/>
        <c:lblOffset val="100"/>
        <c:baseTimeUnit val="years"/>
      </c:dateAx>
      <c:valAx>
        <c:axId val="106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170496"/>
        <c:axId val="1141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14170496"/>
        <c:axId val="114176768"/>
      </c:lineChart>
      <c:dateAx>
        <c:axId val="114170496"/>
        <c:scaling>
          <c:orientation val="minMax"/>
        </c:scaling>
        <c:delete val="1"/>
        <c:axPos val="b"/>
        <c:numFmt formatCode="ge" sourceLinked="1"/>
        <c:majorTickMark val="none"/>
        <c:minorTickMark val="none"/>
        <c:tickLblPos val="none"/>
        <c:crossAx val="114176768"/>
        <c:crosses val="autoZero"/>
        <c:auto val="1"/>
        <c:lblOffset val="100"/>
        <c:baseTimeUnit val="years"/>
      </c:dateAx>
      <c:valAx>
        <c:axId val="11417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5633.92</c:v>
                </c:pt>
                <c:pt idx="1">
                  <c:v>2793.79</c:v>
                </c:pt>
                <c:pt idx="2">
                  <c:v>2427.23</c:v>
                </c:pt>
                <c:pt idx="3">
                  <c:v>11726.74</c:v>
                </c:pt>
                <c:pt idx="4">
                  <c:v>459.37</c:v>
                </c:pt>
              </c:numCache>
            </c:numRef>
          </c:val>
        </c:ser>
        <c:dLbls>
          <c:showLegendKey val="0"/>
          <c:showVal val="0"/>
          <c:showCatName val="0"/>
          <c:showSerName val="0"/>
          <c:showPercent val="0"/>
          <c:showBubbleSize val="0"/>
        </c:dLbls>
        <c:gapWidth val="150"/>
        <c:axId val="114211072"/>
        <c:axId val="114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14211072"/>
        <c:axId val="114217344"/>
      </c:lineChart>
      <c:dateAx>
        <c:axId val="114211072"/>
        <c:scaling>
          <c:orientation val="minMax"/>
        </c:scaling>
        <c:delete val="1"/>
        <c:axPos val="b"/>
        <c:numFmt formatCode="ge" sourceLinked="1"/>
        <c:majorTickMark val="none"/>
        <c:minorTickMark val="none"/>
        <c:tickLblPos val="none"/>
        <c:crossAx val="114217344"/>
        <c:crosses val="autoZero"/>
        <c:auto val="1"/>
        <c:lblOffset val="100"/>
        <c:baseTimeUnit val="years"/>
      </c:dateAx>
      <c:valAx>
        <c:axId val="1142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367.02</c:v>
                </c:pt>
                <c:pt idx="1">
                  <c:v>353.22</c:v>
                </c:pt>
                <c:pt idx="2">
                  <c:v>335.25</c:v>
                </c:pt>
                <c:pt idx="3">
                  <c:v>314.14999999999998</c:v>
                </c:pt>
                <c:pt idx="4">
                  <c:v>301.02</c:v>
                </c:pt>
              </c:numCache>
            </c:numRef>
          </c:val>
        </c:ser>
        <c:dLbls>
          <c:showLegendKey val="0"/>
          <c:showVal val="0"/>
          <c:showCatName val="0"/>
          <c:showSerName val="0"/>
          <c:showPercent val="0"/>
          <c:showBubbleSize val="0"/>
        </c:dLbls>
        <c:gapWidth val="150"/>
        <c:axId val="114250112"/>
        <c:axId val="114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4250112"/>
        <c:axId val="114252032"/>
      </c:lineChart>
      <c:dateAx>
        <c:axId val="114250112"/>
        <c:scaling>
          <c:orientation val="minMax"/>
        </c:scaling>
        <c:delete val="1"/>
        <c:axPos val="b"/>
        <c:numFmt formatCode="ge" sourceLinked="1"/>
        <c:majorTickMark val="none"/>
        <c:minorTickMark val="none"/>
        <c:tickLblPos val="none"/>
        <c:crossAx val="114252032"/>
        <c:crosses val="autoZero"/>
        <c:auto val="1"/>
        <c:lblOffset val="100"/>
        <c:baseTimeUnit val="years"/>
      </c:dateAx>
      <c:valAx>
        <c:axId val="11425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115.32</c:v>
                </c:pt>
                <c:pt idx="1">
                  <c:v>106.88</c:v>
                </c:pt>
                <c:pt idx="2">
                  <c:v>108.06</c:v>
                </c:pt>
                <c:pt idx="3">
                  <c:v>108.04</c:v>
                </c:pt>
                <c:pt idx="4">
                  <c:v>83.58</c:v>
                </c:pt>
              </c:numCache>
            </c:numRef>
          </c:val>
        </c:ser>
        <c:dLbls>
          <c:showLegendKey val="0"/>
          <c:showVal val="0"/>
          <c:showCatName val="0"/>
          <c:showSerName val="0"/>
          <c:showPercent val="0"/>
          <c:showBubbleSize val="0"/>
        </c:dLbls>
        <c:gapWidth val="150"/>
        <c:axId val="114285952"/>
        <c:axId val="1143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14285952"/>
        <c:axId val="114300416"/>
      </c:lineChart>
      <c:dateAx>
        <c:axId val="114285952"/>
        <c:scaling>
          <c:orientation val="minMax"/>
        </c:scaling>
        <c:delete val="1"/>
        <c:axPos val="b"/>
        <c:numFmt formatCode="ge" sourceLinked="1"/>
        <c:majorTickMark val="none"/>
        <c:minorTickMark val="none"/>
        <c:tickLblPos val="none"/>
        <c:crossAx val="114300416"/>
        <c:crosses val="autoZero"/>
        <c:auto val="1"/>
        <c:lblOffset val="100"/>
        <c:baseTimeUnit val="years"/>
      </c:dateAx>
      <c:valAx>
        <c:axId val="114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108.17</c:v>
                </c:pt>
                <c:pt idx="1">
                  <c:v>117.44</c:v>
                </c:pt>
                <c:pt idx="2">
                  <c:v>116.58</c:v>
                </c:pt>
                <c:pt idx="3">
                  <c:v>116.98</c:v>
                </c:pt>
                <c:pt idx="4">
                  <c:v>152</c:v>
                </c:pt>
              </c:numCache>
            </c:numRef>
          </c:val>
        </c:ser>
        <c:dLbls>
          <c:showLegendKey val="0"/>
          <c:showVal val="0"/>
          <c:showCatName val="0"/>
          <c:showSerName val="0"/>
          <c:showPercent val="0"/>
          <c:showBubbleSize val="0"/>
        </c:dLbls>
        <c:gapWidth val="150"/>
        <c:axId val="114317952"/>
        <c:axId val="114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14317952"/>
        <c:axId val="114320128"/>
      </c:lineChart>
      <c:dateAx>
        <c:axId val="114317952"/>
        <c:scaling>
          <c:orientation val="minMax"/>
        </c:scaling>
        <c:delete val="1"/>
        <c:axPos val="b"/>
        <c:numFmt formatCode="ge" sourceLinked="1"/>
        <c:majorTickMark val="none"/>
        <c:minorTickMark val="none"/>
        <c:tickLblPos val="none"/>
        <c:crossAx val="114320128"/>
        <c:crosses val="autoZero"/>
        <c:auto val="1"/>
        <c:lblOffset val="100"/>
        <c:baseTimeUnit val="years"/>
      </c:dateAx>
      <c:valAx>
        <c:axId val="114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美浜町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7722</v>
      </c>
      <c r="AJ8" s="75"/>
      <c r="AK8" s="75"/>
      <c r="AL8" s="75"/>
      <c r="AM8" s="75"/>
      <c r="AN8" s="75"/>
      <c r="AO8" s="75"/>
      <c r="AP8" s="76"/>
      <c r="AQ8" s="57">
        <f>データ!R6</f>
        <v>12.77</v>
      </c>
      <c r="AR8" s="57"/>
      <c r="AS8" s="57"/>
      <c r="AT8" s="57"/>
      <c r="AU8" s="57"/>
      <c r="AV8" s="57"/>
      <c r="AW8" s="57"/>
      <c r="AX8" s="57"/>
      <c r="AY8" s="57">
        <f>データ!S6</f>
        <v>604.70000000000005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75.88</v>
      </c>
      <c r="K10" s="57"/>
      <c r="L10" s="57"/>
      <c r="M10" s="57"/>
      <c r="N10" s="57"/>
      <c r="O10" s="57"/>
      <c r="P10" s="57"/>
      <c r="Q10" s="57"/>
      <c r="R10" s="57">
        <f>データ!O6</f>
        <v>99.3</v>
      </c>
      <c r="S10" s="57"/>
      <c r="T10" s="57"/>
      <c r="U10" s="57"/>
      <c r="V10" s="57"/>
      <c r="W10" s="57"/>
      <c r="X10" s="57"/>
      <c r="Y10" s="57"/>
      <c r="Z10" s="65">
        <f>データ!P6</f>
        <v>2278</v>
      </c>
      <c r="AA10" s="65"/>
      <c r="AB10" s="65"/>
      <c r="AC10" s="65"/>
      <c r="AD10" s="65"/>
      <c r="AE10" s="65"/>
      <c r="AF10" s="65"/>
      <c r="AG10" s="65"/>
      <c r="AH10" s="2"/>
      <c r="AI10" s="65">
        <f>データ!T6</f>
        <v>7625</v>
      </c>
      <c r="AJ10" s="65"/>
      <c r="AK10" s="65"/>
      <c r="AL10" s="65"/>
      <c r="AM10" s="65"/>
      <c r="AN10" s="65"/>
      <c r="AO10" s="65"/>
      <c r="AP10" s="65"/>
      <c r="AQ10" s="57">
        <f>データ!U6</f>
        <v>12.79</v>
      </c>
      <c r="AR10" s="57"/>
      <c r="AS10" s="57"/>
      <c r="AT10" s="57"/>
      <c r="AU10" s="57"/>
      <c r="AV10" s="57"/>
      <c r="AW10" s="57"/>
      <c r="AX10" s="57"/>
      <c r="AY10" s="57">
        <f>データ!V6</f>
        <v>596.16999999999996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303810</v>
      </c>
      <c r="D6" s="31">
        <f t="shared" si="3"/>
        <v>46</v>
      </c>
      <c r="E6" s="31">
        <f t="shared" si="3"/>
        <v>1</v>
      </c>
      <c r="F6" s="31">
        <f t="shared" si="3"/>
        <v>0</v>
      </c>
      <c r="G6" s="31">
        <f t="shared" si="3"/>
        <v>1</v>
      </c>
      <c r="H6" s="31" t="str">
        <f t="shared" si="3"/>
        <v>和歌山県　美浜町</v>
      </c>
      <c r="I6" s="31" t="str">
        <f t="shared" si="3"/>
        <v>法適用</v>
      </c>
      <c r="J6" s="31" t="str">
        <f t="shared" si="3"/>
        <v>水道事業</v>
      </c>
      <c r="K6" s="31" t="str">
        <f t="shared" si="3"/>
        <v>末端給水事業</v>
      </c>
      <c r="L6" s="31" t="str">
        <f t="shared" si="3"/>
        <v>A8</v>
      </c>
      <c r="M6" s="32" t="str">
        <f t="shared" si="3"/>
        <v>-</v>
      </c>
      <c r="N6" s="32">
        <f t="shared" si="3"/>
        <v>75.88</v>
      </c>
      <c r="O6" s="32">
        <f t="shared" si="3"/>
        <v>99.3</v>
      </c>
      <c r="P6" s="32">
        <f t="shared" si="3"/>
        <v>2278</v>
      </c>
      <c r="Q6" s="32">
        <f t="shared" si="3"/>
        <v>7722</v>
      </c>
      <c r="R6" s="32">
        <f t="shared" si="3"/>
        <v>12.77</v>
      </c>
      <c r="S6" s="32">
        <f t="shared" si="3"/>
        <v>604.70000000000005</v>
      </c>
      <c r="T6" s="32">
        <f t="shared" si="3"/>
        <v>7625</v>
      </c>
      <c r="U6" s="32">
        <f t="shared" si="3"/>
        <v>12.79</v>
      </c>
      <c r="V6" s="32">
        <f t="shared" si="3"/>
        <v>596.16999999999996</v>
      </c>
      <c r="W6" s="33">
        <f>IF(W7="",NA(),W7)</f>
        <v>117.68</v>
      </c>
      <c r="X6" s="33">
        <f t="shared" ref="X6:AF6" si="4">IF(X7="",NA(),X7)</f>
        <v>115.43</v>
      </c>
      <c r="Y6" s="33">
        <f t="shared" si="4"/>
        <v>111.12</v>
      </c>
      <c r="Z6" s="33">
        <f t="shared" si="4"/>
        <v>113.31</v>
      </c>
      <c r="AA6" s="33">
        <f t="shared" si="4"/>
        <v>86.48</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5633.92</v>
      </c>
      <c r="AT6" s="33">
        <f t="shared" ref="AT6:BB6" si="6">IF(AT7="",NA(),AT7)</f>
        <v>2793.79</v>
      </c>
      <c r="AU6" s="33">
        <f t="shared" si="6"/>
        <v>2427.23</v>
      </c>
      <c r="AV6" s="33">
        <f t="shared" si="6"/>
        <v>11726.74</v>
      </c>
      <c r="AW6" s="33">
        <f t="shared" si="6"/>
        <v>459.37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367.02</v>
      </c>
      <c r="BE6" s="33">
        <f t="shared" ref="BE6:BM6" si="7">IF(BE7="",NA(),BE7)</f>
        <v>353.22</v>
      </c>
      <c r="BF6" s="33">
        <f t="shared" si="7"/>
        <v>335.25</v>
      </c>
      <c r="BG6" s="33">
        <f t="shared" si="7"/>
        <v>314.14999999999998</v>
      </c>
      <c r="BH6" s="33">
        <f t="shared" si="7"/>
        <v>301.02</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115.32</v>
      </c>
      <c r="BP6" s="33">
        <f t="shared" ref="BP6:BX6" si="8">IF(BP7="",NA(),BP7)</f>
        <v>106.88</v>
      </c>
      <c r="BQ6" s="33">
        <f t="shared" si="8"/>
        <v>108.06</v>
      </c>
      <c r="BR6" s="33">
        <f t="shared" si="8"/>
        <v>108.04</v>
      </c>
      <c r="BS6" s="33">
        <f t="shared" si="8"/>
        <v>83.58</v>
      </c>
      <c r="BT6" s="33">
        <f t="shared" si="8"/>
        <v>93.43</v>
      </c>
      <c r="BU6" s="33">
        <f t="shared" si="8"/>
        <v>90.17</v>
      </c>
      <c r="BV6" s="33">
        <f t="shared" si="8"/>
        <v>90.69</v>
      </c>
      <c r="BW6" s="33">
        <f t="shared" si="8"/>
        <v>90.64</v>
      </c>
      <c r="BX6" s="33">
        <f t="shared" si="8"/>
        <v>93.66</v>
      </c>
      <c r="BY6" s="32" t="str">
        <f>IF(BY7="","",IF(BY7="-","【-】","【"&amp;SUBSTITUTE(TEXT(BY7,"#,##0.00"),"-","△")&amp;"】"))</f>
        <v>【104.60】</v>
      </c>
      <c r="BZ6" s="33">
        <f>IF(BZ7="",NA(),BZ7)</f>
        <v>108.17</v>
      </c>
      <c r="CA6" s="33">
        <f t="shared" ref="CA6:CI6" si="9">IF(CA7="",NA(),CA7)</f>
        <v>117.44</v>
      </c>
      <c r="CB6" s="33">
        <f t="shared" si="9"/>
        <v>116.58</v>
      </c>
      <c r="CC6" s="33">
        <f t="shared" si="9"/>
        <v>116.98</v>
      </c>
      <c r="CD6" s="33">
        <f t="shared" si="9"/>
        <v>152</v>
      </c>
      <c r="CE6" s="33">
        <f t="shared" si="9"/>
        <v>204.24</v>
      </c>
      <c r="CF6" s="33">
        <f t="shared" si="9"/>
        <v>210.28</v>
      </c>
      <c r="CG6" s="33">
        <f t="shared" si="9"/>
        <v>211.08</v>
      </c>
      <c r="CH6" s="33">
        <f t="shared" si="9"/>
        <v>213.52</v>
      </c>
      <c r="CI6" s="33">
        <f t="shared" si="9"/>
        <v>208.21</v>
      </c>
      <c r="CJ6" s="32" t="str">
        <f>IF(CJ7="","",IF(CJ7="-","【-】","【"&amp;SUBSTITUTE(TEXT(CJ7,"#,##0.00"),"-","△")&amp;"】"))</f>
        <v>【164.21】</v>
      </c>
      <c r="CK6" s="33">
        <f>IF(CK7="",NA(),CK7)</f>
        <v>54.64</v>
      </c>
      <c r="CL6" s="33">
        <f t="shared" ref="CL6:CT6" si="10">IF(CL7="",NA(),CL7)</f>
        <v>52.92</v>
      </c>
      <c r="CM6" s="33">
        <f t="shared" si="10"/>
        <v>53.27</v>
      </c>
      <c r="CN6" s="33">
        <f t="shared" si="10"/>
        <v>52.5</v>
      </c>
      <c r="CO6" s="33">
        <f t="shared" si="10"/>
        <v>51.17</v>
      </c>
      <c r="CP6" s="33">
        <f t="shared" si="10"/>
        <v>51.05</v>
      </c>
      <c r="CQ6" s="33">
        <f t="shared" si="10"/>
        <v>50.49</v>
      </c>
      <c r="CR6" s="33">
        <f t="shared" si="10"/>
        <v>49.69</v>
      </c>
      <c r="CS6" s="33">
        <f t="shared" si="10"/>
        <v>49.77</v>
      </c>
      <c r="CT6" s="33">
        <f t="shared" si="10"/>
        <v>49.22</v>
      </c>
      <c r="CU6" s="32" t="str">
        <f>IF(CU7="","",IF(CU7="-","【-】","【"&amp;SUBSTITUTE(TEXT(CU7,"#,##0.00"),"-","△")&amp;"】"))</f>
        <v>【59.80】</v>
      </c>
      <c r="CV6" s="33">
        <f>IF(CV7="",NA(),CV7)</f>
        <v>98.88</v>
      </c>
      <c r="CW6" s="33">
        <f t="shared" ref="CW6:DE6" si="11">IF(CW7="",NA(),CW7)</f>
        <v>98.81</v>
      </c>
      <c r="CX6" s="33">
        <f t="shared" si="11"/>
        <v>96.88</v>
      </c>
      <c r="CY6" s="33">
        <f t="shared" si="11"/>
        <v>97.35</v>
      </c>
      <c r="CZ6" s="33">
        <f t="shared" si="11"/>
        <v>95.73</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33.700000000000003</v>
      </c>
      <c r="DH6" s="33">
        <f t="shared" ref="DH6:DP6" si="12">IF(DH7="",NA(),DH7)</f>
        <v>35.31</v>
      </c>
      <c r="DI6" s="33">
        <f t="shared" si="12"/>
        <v>35.96</v>
      </c>
      <c r="DJ6" s="33">
        <f t="shared" si="12"/>
        <v>37.06</v>
      </c>
      <c r="DK6" s="33">
        <f t="shared" si="12"/>
        <v>53.76</v>
      </c>
      <c r="DL6" s="33">
        <f t="shared" si="12"/>
        <v>33.21</v>
      </c>
      <c r="DM6" s="33">
        <f t="shared" si="12"/>
        <v>34.24</v>
      </c>
      <c r="DN6" s="33">
        <f t="shared" si="12"/>
        <v>35.18</v>
      </c>
      <c r="DO6" s="33">
        <f t="shared" si="12"/>
        <v>36.43</v>
      </c>
      <c r="DP6" s="33">
        <f t="shared" si="12"/>
        <v>46.12</v>
      </c>
      <c r="DQ6" s="32" t="str">
        <f>IF(DQ7="","",IF(DQ7="-","【-】","【"&amp;SUBSTITUTE(TEXT(DQ7,"#,##0.00"),"-","△")&amp;"】"))</f>
        <v>【46.31】</v>
      </c>
      <c r="DR6" s="33">
        <f>IF(DR7="",NA(),DR7)</f>
        <v>0.67</v>
      </c>
      <c r="DS6" s="33">
        <f t="shared" ref="DS6:EA6" si="13">IF(DS7="",NA(),DS7)</f>
        <v>4.7699999999999996</v>
      </c>
      <c r="DT6" s="33">
        <f t="shared" si="13"/>
        <v>5.29</v>
      </c>
      <c r="DU6" s="33">
        <f t="shared" si="13"/>
        <v>5.45</v>
      </c>
      <c r="DV6" s="33">
        <f t="shared" si="13"/>
        <v>11.31</v>
      </c>
      <c r="DW6" s="33">
        <f t="shared" si="13"/>
        <v>6.34</v>
      </c>
      <c r="DX6" s="33">
        <f t="shared" si="13"/>
        <v>6.81</v>
      </c>
      <c r="DY6" s="33">
        <f t="shared" si="13"/>
        <v>8.41</v>
      </c>
      <c r="DZ6" s="33">
        <f t="shared" si="13"/>
        <v>8.7200000000000006</v>
      </c>
      <c r="EA6" s="33">
        <f t="shared" si="13"/>
        <v>9.86</v>
      </c>
      <c r="EB6" s="32" t="str">
        <f>IF(EB7="","",IF(EB7="-","【-】","【"&amp;SUBSTITUTE(TEXT(EB7,"#,##0.00"),"-","△")&amp;"】"))</f>
        <v>【12.42】</v>
      </c>
      <c r="EC6" s="33">
        <f>IF(EC7="",NA(),EC7)</f>
        <v>0.59</v>
      </c>
      <c r="ED6" s="33">
        <f t="shared" ref="ED6:EL6" si="14">IF(ED7="",NA(),ED7)</f>
        <v>1.31</v>
      </c>
      <c r="EE6" s="33">
        <f t="shared" si="14"/>
        <v>0.98</v>
      </c>
      <c r="EF6" s="33">
        <f t="shared" si="14"/>
        <v>0.26</v>
      </c>
      <c r="EG6" s="33">
        <f t="shared" si="14"/>
        <v>0.41</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303810</v>
      </c>
      <c r="D7" s="35">
        <v>46</v>
      </c>
      <c r="E7" s="35">
        <v>1</v>
      </c>
      <c r="F7" s="35">
        <v>0</v>
      </c>
      <c r="G7" s="35">
        <v>1</v>
      </c>
      <c r="H7" s="35" t="s">
        <v>93</v>
      </c>
      <c r="I7" s="35" t="s">
        <v>94</v>
      </c>
      <c r="J7" s="35" t="s">
        <v>95</v>
      </c>
      <c r="K7" s="35" t="s">
        <v>96</v>
      </c>
      <c r="L7" s="35" t="s">
        <v>97</v>
      </c>
      <c r="M7" s="36" t="s">
        <v>98</v>
      </c>
      <c r="N7" s="36">
        <v>75.88</v>
      </c>
      <c r="O7" s="36">
        <v>99.3</v>
      </c>
      <c r="P7" s="36">
        <v>2278</v>
      </c>
      <c r="Q7" s="36">
        <v>7722</v>
      </c>
      <c r="R7" s="36">
        <v>12.77</v>
      </c>
      <c r="S7" s="36">
        <v>604.70000000000005</v>
      </c>
      <c r="T7" s="36">
        <v>7625</v>
      </c>
      <c r="U7" s="36">
        <v>12.79</v>
      </c>
      <c r="V7" s="36">
        <v>596.16999999999996</v>
      </c>
      <c r="W7" s="36">
        <v>117.68</v>
      </c>
      <c r="X7" s="36">
        <v>115.43</v>
      </c>
      <c r="Y7" s="36">
        <v>111.12</v>
      </c>
      <c r="Z7" s="36">
        <v>113.31</v>
      </c>
      <c r="AA7" s="36">
        <v>86.48</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5633.92</v>
      </c>
      <c r="AT7" s="36">
        <v>2793.79</v>
      </c>
      <c r="AU7" s="36">
        <v>2427.23</v>
      </c>
      <c r="AV7" s="36">
        <v>11726.74</v>
      </c>
      <c r="AW7" s="36">
        <v>459.37</v>
      </c>
      <c r="AX7" s="36">
        <v>1129.9100000000001</v>
      </c>
      <c r="AY7" s="36">
        <v>1197.1099999999999</v>
      </c>
      <c r="AZ7" s="36">
        <v>1002.64</v>
      </c>
      <c r="BA7" s="36">
        <v>1164.51</v>
      </c>
      <c r="BB7" s="36">
        <v>434.72</v>
      </c>
      <c r="BC7" s="36">
        <v>264.16000000000003</v>
      </c>
      <c r="BD7" s="36">
        <v>367.02</v>
      </c>
      <c r="BE7" s="36">
        <v>353.22</v>
      </c>
      <c r="BF7" s="36">
        <v>335.25</v>
      </c>
      <c r="BG7" s="36">
        <v>314.14999999999998</v>
      </c>
      <c r="BH7" s="36">
        <v>301.02</v>
      </c>
      <c r="BI7" s="36">
        <v>540.94000000000005</v>
      </c>
      <c r="BJ7" s="36">
        <v>532.29999999999995</v>
      </c>
      <c r="BK7" s="36">
        <v>520.29999999999995</v>
      </c>
      <c r="BL7" s="36">
        <v>498.27</v>
      </c>
      <c r="BM7" s="36">
        <v>495.76</v>
      </c>
      <c r="BN7" s="36">
        <v>283.72000000000003</v>
      </c>
      <c r="BO7" s="36">
        <v>115.32</v>
      </c>
      <c r="BP7" s="36">
        <v>106.88</v>
      </c>
      <c r="BQ7" s="36">
        <v>108.06</v>
      </c>
      <c r="BR7" s="36">
        <v>108.04</v>
      </c>
      <c r="BS7" s="36">
        <v>83.58</v>
      </c>
      <c r="BT7" s="36">
        <v>93.43</v>
      </c>
      <c r="BU7" s="36">
        <v>90.17</v>
      </c>
      <c r="BV7" s="36">
        <v>90.69</v>
      </c>
      <c r="BW7" s="36">
        <v>90.64</v>
      </c>
      <c r="BX7" s="36">
        <v>93.66</v>
      </c>
      <c r="BY7" s="36">
        <v>104.6</v>
      </c>
      <c r="BZ7" s="36">
        <v>108.17</v>
      </c>
      <c r="CA7" s="36">
        <v>117.44</v>
      </c>
      <c r="CB7" s="36">
        <v>116.58</v>
      </c>
      <c r="CC7" s="36">
        <v>116.98</v>
      </c>
      <c r="CD7" s="36">
        <v>152</v>
      </c>
      <c r="CE7" s="36">
        <v>204.24</v>
      </c>
      <c r="CF7" s="36">
        <v>210.28</v>
      </c>
      <c r="CG7" s="36">
        <v>211.08</v>
      </c>
      <c r="CH7" s="36">
        <v>213.52</v>
      </c>
      <c r="CI7" s="36">
        <v>208.21</v>
      </c>
      <c r="CJ7" s="36">
        <v>164.21</v>
      </c>
      <c r="CK7" s="36">
        <v>54.64</v>
      </c>
      <c r="CL7" s="36">
        <v>52.92</v>
      </c>
      <c r="CM7" s="36">
        <v>53.27</v>
      </c>
      <c r="CN7" s="36">
        <v>52.5</v>
      </c>
      <c r="CO7" s="36">
        <v>51.17</v>
      </c>
      <c r="CP7" s="36">
        <v>51.05</v>
      </c>
      <c r="CQ7" s="36">
        <v>50.49</v>
      </c>
      <c r="CR7" s="36">
        <v>49.69</v>
      </c>
      <c r="CS7" s="36">
        <v>49.77</v>
      </c>
      <c r="CT7" s="36">
        <v>49.22</v>
      </c>
      <c r="CU7" s="36">
        <v>59.8</v>
      </c>
      <c r="CV7" s="36">
        <v>98.88</v>
      </c>
      <c r="CW7" s="36">
        <v>98.81</v>
      </c>
      <c r="CX7" s="36">
        <v>96.88</v>
      </c>
      <c r="CY7" s="36">
        <v>97.35</v>
      </c>
      <c r="CZ7" s="36">
        <v>95.73</v>
      </c>
      <c r="DA7" s="36">
        <v>80.81</v>
      </c>
      <c r="DB7" s="36">
        <v>78.7</v>
      </c>
      <c r="DC7" s="36">
        <v>80.010000000000005</v>
      </c>
      <c r="DD7" s="36">
        <v>79.98</v>
      </c>
      <c r="DE7" s="36">
        <v>79.48</v>
      </c>
      <c r="DF7" s="36">
        <v>89.78</v>
      </c>
      <c r="DG7" s="36">
        <v>33.700000000000003</v>
      </c>
      <c r="DH7" s="36">
        <v>35.31</v>
      </c>
      <c r="DI7" s="36">
        <v>35.96</v>
      </c>
      <c r="DJ7" s="36">
        <v>37.06</v>
      </c>
      <c r="DK7" s="36">
        <v>53.76</v>
      </c>
      <c r="DL7" s="36">
        <v>33.21</v>
      </c>
      <c r="DM7" s="36">
        <v>34.24</v>
      </c>
      <c r="DN7" s="36">
        <v>35.18</v>
      </c>
      <c r="DO7" s="36">
        <v>36.43</v>
      </c>
      <c r="DP7" s="36">
        <v>46.12</v>
      </c>
      <c r="DQ7" s="36">
        <v>46.31</v>
      </c>
      <c r="DR7" s="36">
        <v>0.67</v>
      </c>
      <c r="DS7" s="36">
        <v>4.7699999999999996</v>
      </c>
      <c r="DT7" s="36">
        <v>5.29</v>
      </c>
      <c r="DU7" s="36">
        <v>5.45</v>
      </c>
      <c r="DV7" s="36">
        <v>11.31</v>
      </c>
      <c r="DW7" s="36">
        <v>6.34</v>
      </c>
      <c r="DX7" s="36">
        <v>6.81</v>
      </c>
      <c r="DY7" s="36">
        <v>8.41</v>
      </c>
      <c r="DZ7" s="36">
        <v>8.7200000000000006</v>
      </c>
      <c r="EA7" s="36">
        <v>9.86</v>
      </c>
      <c r="EB7" s="36">
        <v>12.42</v>
      </c>
      <c r="EC7" s="36">
        <v>0.59</v>
      </c>
      <c r="ED7" s="36">
        <v>1.31</v>
      </c>
      <c r="EE7" s="36">
        <v>0.98</v>
      </c>
      <c r="EF7" s="36">
        <v>0.26</v>
      </c>
      <c r="EG7" s="36">
        <v>0.41</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cp:lastPrinted>2016-02-19T07:26:17Z</cp:lastPrinted>
  <dcterms:created xsi:type="dcterms:W3CDTF">2016-02-03T07:25:49Z</dcterms:created>
  <dcterms:modified xsi:type="dcterms:W3CDTF">2016-02-19T07:26:23Z</dcterms:modified>
  <cp:category/>
</cp:coreProperties>
</file>