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AD10" i="4" s="1"/>
  <c r="P6" i="5"/>
  <c r="O6" i="5"/>
  <c r="P10" i="4" s="1"/>
  <c r="N6" i="5"/>
  <c r="I10" i="4" s="1"/>
  <c r="M6" i="5"/>
  <c r="B10" i="4" s="1"/>
  <c r="L6" i="5"/>
  <c r="K6" i="5"/>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W10" i="4"/>
  <c r="W8" i="4"/>
  <c r="P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<sst xmlns="http://schemas.openxmlformats.org/spreadsheetml/2006/main" count="221" uniqueCount="111">
  <si>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</si>
  <si>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</si>
  <si>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</si>
  <si>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</si>
  <si>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</si>
  <si>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</si>
  <si>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</si>
  <si>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</si>
  <si>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</si>
  <si>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</si>
  <si>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</si>
  <si>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</si>
  <si>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</si>
  <si>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</si>
  <si>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</si>
  <si>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</si>
  <si>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</si>
  <si>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</si>
  <si>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</si>
  <si>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</si>
  <si>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</si>
  <si>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</si>
  <si>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</si>
  <si>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</si>
  <si>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</si>
  <si>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</si>
  <si>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</si>
  <si>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</si>
  <si>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</si>
  <si>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</si>
  <si>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</si>
  <si>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</si>
  <si>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</si>
  <si>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</si>
  <si>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</si>
  <si>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</si>
  <si>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</si>
  <si>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</si>
  <si>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</si>
  <si>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</si>
  <si>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</si>
  <si>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</si>
  <si>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</si>
  <si>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</si>
  <si>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</si>
  <si>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</si>
  <si>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</si>
  <si>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</si>
  <si>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</si>
  <si>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</si>
  <si>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</si>
  <si>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</si>
  <si>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</si>
  <si>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</si>
  <si>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</si>
  <si>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</si>
  <si>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</si>
  <si>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</si>
  <si>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</si>
  <si>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</si>
  <si>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</si>
  <si>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</si>
  <si>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</si>
  <si>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</si>
  <si>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</si>
  <si>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</si>
  <si>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</si>
  <si>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</si>
  <si>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</si>
  <si>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</si>
  <si>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</si>
  <si>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</si>
  <si>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</si>
  <si>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</si>
  <si>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</si>
  <si>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</si>
  <si>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</si>
  <si>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</si>
  <si>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</si>
  <si>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</si>
  <si>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</si>
  <si>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</si>
  <si>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</si>
  <si>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</si>
  <si>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</si>
  <si>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</si>
  <si>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</si>
  <si>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</si>
  <si>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</si>
  <si>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</si>
  <si>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</si>
  <si>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</si>
  <si>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</si>
  <si>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</si>
  <si>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</si>
  <si>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</si>
  <si>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有田川町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</si>
  <si>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</si>
  <si>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</si>
  <si>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</si>
  <si>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</si>
  <si>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</si>
  <si>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</si>
  <si>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</si>
  <si>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</si>
  <si>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</si>
  <si>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</si>
  <si>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</si>
  <si>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有田川町の農業集落排水事業は、地域の実情に応じ５ケ所の処理区が整備されています。
各指標をみてみると「企業債残高対事業規模比率」「施設利用率」「水洗化率」については、類似団体と比較するとほぼ平均的な数値となっています。しかしながら「経費回収率」は平均値を下回っており使用料で回収すべき経費が賄えていない現状となっています。また「汚水処理原価」も平均額より高く改善が必要であると考えられます。</t>
    <rPh sb="0" eb="4">
      <t>アリダガワチョウ</t>
    </rPh>
    <rPh sb="5" eb="7">
      <t>ノウギョウ</t>
    </rPh>
    <rPh sb="7" eb="9">
      <t>シュウラク</t>
    </rPh>
    <rPh sb="9" eb="11">
      <t>ハイスイ</t>
    </rPh>
    <rPh sb="11" eb="13">
      <t>ジギョウ</t>
    </rPh>
    <rPh sb="15" eb="17">
      <t>チイキ</t>
    </rPh>
    <rPh sb="18" eb="20">
      <t>ジツジョウ</t>
    </rPh>
    <rPh sb="21" eb="22">
      <t>オウ</t>
    </rPh>
    <rPh sb="25" eb="26">
      <t>ショ</t>
    </rPh>
    <rPh sb="27" eb="29">
      <t>ショリ</t>
    </rPh>
    <rPh sb="29" eb="30">
      <t>ク</t>
    </rPh>
    <rPh sb="31" eb="33">
      <t>セイビ</t>
    </rPh>
    <rPh sb="41" eb="42">
      <t>カク</t>
    </rPh>
    <rPh sb="42" eb="44">
      <t>シヒョウ</t>
    </rPh>
    <rPh sb="65" eb="67">
      <t>シセツ</t>
    </rPh>
    <rPh sb="67" eb="70">
      <t>リヨウリツ</t>
    </rPh>
    <rPh sb="72" eb="75">
      <t>スイセンカ</t>
    </rPh>
    <rPh sb="75" eb="76">
      <t>リツ</t>
    </rPh>
    <rPh sb="123" eb="126">
      <t>ヘイキンチ</t>
    </rPh>
    <rPh sb="127" eb="129">
      <t>シタマワ</t>
    </rPh>
    <rPh sb="133" eb="136">
      <t>シヨウリョウ</t>
    </rPh>
    <rPh sb="137" eb="139">
      <t>カイシュウ</t>
    </rPh>
    <rPh sb="142" eb="144">
      <t>ケイヒ</t>
    </rPh>
    <rPh sb="145" eb="146">
      <t>マカナ</t>
    </rPh>
    <rPh sb="151" eb="153">
      <t>ゲンジョウ</t>
    </rPh>
    <rPh sb="177" eb="178">
      <t>タカ</t>
    </rPh>
    <rPh sb="179" eb="181">
      <t>カイゼン</t>
    </rPh>
    <rPh sb="182" eb="184">
      <t>ヒツヨウ</t>
    </rPh>
    <phoneticPr fontId="4"/>
  </si>
  <si>
    <t>管渠の耐用年数が50年であることを考えると、老朽化による管渠改善・更新は現時点においては必要ないものと思われる。そのため、管渠の更新等は未実施であり、③管渠改善率について当該値は0％となっている。しかしながら、管渠の老朽化も避けられないものであるため、処理施設・設備・管渠等を含めた総合的な維持管理計画の策定や改築・更新に係る財源の確保が今後の課題となる。</t>
  </si>
  <si>
    <t xml:space="preserve">今後も引き続き維持管理費の削減、接続率の向上に努めて経営改善を図っていく必要があります。また経費回収率に見合う料金改定については、すでに事業が平成16年度に整備完了していることを踏まえると、これらの動向を見極めつつ検討していかなければならないと考えています。
</t>
    <rPh sb="3" eb="4">
      <t>ヒ</t>
    </rPh>
    <rPh sb="5" eb="6">
      <t>ツヅ</t>
    </rPh>
    <rPh sb="26" eb="28">
      <t>ケイエイ</t>
    </rPh>
    <rPh sb="28" eb="30">
      <t>カイゼン</t>
    </rPh>
    <rPh sb="31" eb="32">
      <t>ハカ</t>
    </rPh>
    <rPh sb="68" eb="70">
      <t>ジギョウ</t>
    </rPh>
    <rPh sb="76" eb="77">
      <t>ド</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</si>
</sst>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554496"/>
        <c:axId val="8859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0.08</c:v>
                </c:pt>
                <c:pt idx="2">
                  <c:v>0.06</c:v>
                </c:pt>
                <c:pt idx="3">
                  <c:v>0.03</c:v>
                </c:pt>
                <c:pt idx="4">
                  <c:v>0.02</c:v>
                </c:pt>
              </c:numCache>
            </c:numRef>
          </c:val>
          <c:smooth val="0"/>
        </c:ser>
        <c:dLbls>
          <c:showLegendKey val="0"/>
          <c:showVal val="0"/>
          <c:showCatName val="0"/>
          <c:showSerName val="0"/>
          <c:showPercent val="0"/>
          <c:showBubbleSize val="0"/>
        </c:dLbls>
        <c:marker val="1"/>
        <c:smooth val="0"/>
        <c:axId val="88554496"/>
        <c:axId val="88593536"/>
      </c:lineChart>
      <c:dateAx>
        <c:axId val="88554496"/>
        <c:scaling>
          <c:orientation val="minMax"/>
        </c:scaling>
        <c:delete val="1"/>
        <c:axPos val="b"/>
        <c:numFmt formatCode="ge" sourceLinked="1"/>
        <c:majorTickMark val="none"/>
        <c:minorTickMark val="none"/>
        <c:tickLblPos val="none"/>
        <c:crossAx val="88593536"/>
        <c:crosses val="autoZero"/>
        <c:auto val="1"/>
        <c:lblOffset val="100"/>
        <c:baseTimeUnit val="years"/>
      </c:dateAx>
      <c:valAx>
        <c:axId val="8859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54.58</c:v>
                </c:pt>
                <c:pt idx="1">
                  <c:v>56.6</c:v>
                </c:pt>
                <c:pt idx="2">
                  <c:v>57.01</c:v>
                </c:pt>
                <c:pt idx="3">
                  <c:v>56.95</c:v>
                </c:pt>
                <c:pt idx="4">
                  <c:v>54.98</c:v>
                </c:pt>
              </c:numCache>
            </c:numRef>
          </c:val>
        </c:ser>
        <c:dLbls>
          <c:showLegendKey val="0"/>
          <c:showVal val="0"/>
          <c:showCatName val="0"/>
          <c:showSerName val="0"/>
          <c:showPercent val="0"/>
          <c:showBubbleSize val="0"/>
        </c:dLbls>
        <c:gapWidth val="150"/>
        <c:axId val="94711168"/>
        <c:axId val="94717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44.65</c:v>
                </c:pt>
                <c:pt idx="1">
                  <c:v>46.85</c:v>
                </c:pt>
                <c:pt idx="2">
                  <c:v>46.06</c:v>
                </c:pt>
                <c:pt idx="3">
                  <c:v>53.78</c:v>
                </c:pt>
                <c:pt idx="4">
                  <c:v>53.24</c:v>
                </c:pt>
              </c:numCache>
            </c:numRef>
          </c:val>
          <c:smooth val="0"/>
        </c:ser>
        <c:dLbls>
          <c:showLegendKey val="0"/>
          <c:showVal val="0"/>
          <c:showCatName val="0"/>
          <c:showSerName val="0"/>
          <c:showPercent val="0"/>
          <c:showBubbleSize val="0"/>
        </c:dLbls>
        <c:marker val="1"/>
        <c:smooth val="0"/>
        <c:axId val="94711168"/>
        <c:axId val="94717440"/>
      </c:lineChart>
      <c:dateAx>
        <c:axId val="94711168"/>
        <c:scaling>
          <c:orientation val="minMax"/>
        </c:scaling>
        <c:delete val="1"/>
        <c:axPos val="b"/>
        <c:numFmt formatCode="ge" sourceLinked="1"/>
        <c:majorTickMark val="none"/>
        <c:minorTickMark val="none"/>
        <c:tickLblPos val="none"/>
        <c:crossAx val="94717440"/>
        <c:crosses val="autoZero"/>
        <c:auto val="1"/>
        <c:lblOffset val="100"/>
        <c:baseTimeUnit val="years"/>
      </c:dateAx>
      <c:valAx>
        <c:axId val="94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1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69.83</c:v>
                </c:pt>
                <c:pt idx="1">
                  <c:v>71.39</c:v>
                </c:pt>
                <c:pt idx="2">
                  <c:v>73.48</c:v>
                </c:pt>
                <c:pt idx="3">
                  <c:v>73.73</c:v>
                </c:pt>
                <c:pt idx="4">
                  <c:v>74.959999999999994</c:v>
                </c:pt>
              </c:numCache>
            </c:numRef>
          </c:val>
        </c:ser>
        <c:dLbls>
          <c:showLegendKey val="0"/>
          <c:showVal val="0"/>
          <c:showCatName val="0"/>
          <c:showSerName val="0"/>
          <c:showPercent val="0"/>
          <c:showBubbleSize val="0"/>
        </c:dLbls>
        <c:gapWidth val="150"/>
        <c:axId val="94735360"/>
        <c:axId val="9475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73.599999999999994</c:v>
                </c:pt>
                <c:pt idx="1">
                  <c:v>73.78</c:v>
                </c:pt>
                <c:pt idx="2">
                  <c:v>72.989999999999995</c:v>
                </c:pt>
                <c:pt idx="3">
                  <c:v>84.06</c:v>
                </c:pt>
                <c:pt idx="4">
                  <c:v>84.07</c:v>
                </c:pt>
              </c:numCache>
            </c:numRef>
          </c:val>
          <c:smooth val="0"/>
        </c:ser>
        <c:dLbls>
          <c:showLegendKey val="0"/>
          <c:showVal val="0"/>
          <c:showCatName val="0"/>
          <c:showSerName val="0"/>
          <c:showPercent val="0"/>
          <c:showBubbleSize val="0"/>
        </c:dLbls>
        <c:marker val="1"/>
        <c:smooth val="0"/>
        <c:axId val="94735360"/>
        <c:axId val="94758016"/>
      </c:lineChart>
      <c:dateAx>
        <c:axId val="94735360"/>
        <c:scaling>
          <c:orientation val="minMax"/>
        </c:scaling>
        <c:delete val="1"/>
        <c:axPos val="b"/>
        <c:numFmt formatCode="ge" sourceLinked="1"/>
        <c:majorTickMark val="none"/>
        <c:minorTickMark val="none"/>
        <c:tickLblPos val="none"/>
        <c:crossAx val="94758016"/>
        <c:crosses val="autoZero"/>
        <c:auto val="1"/>
        <c:lblOffset val="100"/>
        <c:baseTimeUnit val="years"/>
      </c:dateAx>
      <c:valAx>
        <c:axId val="9475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72.78</c:v>
                </c:pt>
                <c:pt idx="1">
                  <c:v>71.63</c:v>
                </c:pt>
                <c:pt idx="2">
                  <c:v>71.55</c:v>
                </c:pt>
                <c:pt idx="3">
                  <c:v>75.94</c:v>
                </c:pt>
                <c:pt idx="4">
                  <c:v>76.7</c:v>
                </c:pt>
              </c:numCache>
            </c:numRef>
          </c:val>
        </c:ser>
        <c:dLbls>
          <c:showLegendKey val="0"/>
          <c:showVal val="0"/>
          <c:showCatName val="0"/>
          <c:showSerName val="0"/>
          <c:showPercent val="0"/>
          <c:showBubbleSize val="0"/>
        </c:dLbls>
        <c:gapWidth val="150"/>
        <c:axId val="94259840"/>
        <c:axId val="9426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259840"/>
        <c:axId val="94266112"/>
      </c:lineChart>
      <c:dateAx>
        <c:axId val="94259840"/>
        <c:scaling>
          <c:orientation val="minMax"/>
        </c:scaling>
        <c:delete val="1"/>
        <c:axPos val="b"/>
        <c:numFmt formatCode="ge" sourceLinked="1"/>
        <c:majorTickMark val="none"/>
        <c:minorTickMark val="none"/>
        <c:tickLblPos val="none"/>
        <c:crossAx val="94266112"/>
        <c:crosses val="autoZero"/>
        <c:auto val="1"/>
        <c:lblOffset val="100"/>
        <c:baseTimeUnit val="years"/>
      </c:dateAx>
      <c:valAx>
        <c:axId val="942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2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08608"/>
        <c:axId val="94318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08608"/>
        <c:axId val="94318976"/>
      </c:lineChart>
      <c:dateAx>
        <c:axId val="94308608"/>
        <c:scaling>
          <c:orientation val="minMax"/>
        </c:scaling>
        <c:delete val="1"/>
        <c:axPos val="b"/>
        <c:numFmt formatCode="ge" sourceLinked="1"/>
        <c:majorTickMark val="none"/>
        <c:minorTickMark val="none"/>
        <c:tickLblPos val="none"/>
        <c:crossAx val="94318976"/>
        <c:crosses val="autoZero"/>
        <c:auto val="1"/>
        <c:lblOffset val="100"/>
        <c:baseTimeUnit val="years"/>
      </c:dateAx>
      <c:valAx>
        <c:axId val="94318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36896"/>
        <c:axId val="94347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36896"/>
        <c:axId val="94347264"/>
      </c:lineChart>
      <c:dateAx>
        <c:axId val="94336896"/>
        <c:scaling>
          <c:orientation val="minMax"/>
        </c:scaling>
        <c:delete val="1"/>
        <c:axPos val="b"/>
        <c:numFmt formatCode="ge" sourceLinked="1"/>
        <c:majorTickMark val="none"/>
        <c:minorTickMark val="none"/>
        <c:tickLblPos val="none"/>
        <c:crossAx val="94347264"/>
        <c:crosses val="autoZero"/>
        <c:auto val="1"/>
        <c:lblOffset val="100"/>
        <c:baseTimeUnit val="years"/>
      </c:dateAx>
      <c:valAx>
        <c:axId val="94347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3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363008"/>
        <c:axId val="9439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363008"/>
        <c:axId val="94397952"/>
      </c:lineChart>
      <c:dateAx>
        <c:axId val="94363008"/>
        <c:scaling>
          <c:orientation val="minMax"/>
        </c:scaling>
        <c:delete val="1"/>
        <c:axPos val="b"/>
        <c:numFmt formatCode="ge" sourceLinked="1"/>
        <c:majorTickMark val="none"/>
        <c:minorTickMark val="none"/>
        <c:tickLblPos val="none"/>
        <c:crossAx val="94397952"/>
        <c:crosses val="autoZero"/>
        <c:auto val="1"/>
        <c:lblOffset val="100"/>
        <c:baseTimeUnit val="years"/>
      </c:dateAx>
      <c:valAx>
        <c:axId val="9439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6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418432"/>
        <c:axId val="9442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418432"/>
        <c:axId val="94420352"/>
      </c:lineChart>
      <c:dateAx>
        <c:axId val="94418432"/>
        <c:scaling>
          <c:orientation val="minMax"/>
        </c:scaling>
        <c:delete val="1"/>
        <c:axPos val="b"/>
        <c:numFmt formatCode="ge" sourceLinked="1"/>
        <c:majorTickMark val="none"/>
        <c:minorTickMark val="none"/>
        <c:tickLblPos val="none"/>
        <c:crossAx val="94420352"/>
        <c:crosses val="autoZero"/>
        <c:auto val="1"/>
        <c:lblOffset val="100"/>
        <c:baseTimeUnit val="years"/>
      </c:dateAx>
      <c:valAx>
        <c:axId val="9442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1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1328.63</c:v>
                </c:pt>
                <c:pt idx="1">
                  <c:v>1469.4</c:v>
                </c:pt>
                <c:pt idx="2">
                  <c:v>1468.24</c:v>
                </c:pt>
                <c:pt idx="3">
                  <c:v>1034.8</c:v>
                </c:pt>
                <c:pt idx="4">
                  <c:v>931.19</c:v>
                </c:pt>
              </c:numCache>
            </c:numRef>
          </c:val>
        </c:ser>
        <c:dLbls>
          <c:showLegendKey val="0"/>
          <c:showVal val="0"/>
          <c:showCatName val="0"/>
          <c:showSerName val="0"/>
          <c:showPercent val="0"/>
          <c:showBubbleSize val="0"/>
        </c:dLbls>
        <c:gapWidth val="150"/>
        <c:axId val="94532736"/>
        <c:axId val="94534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1316.7</c:v>
                </c:pt>
                <c:pt idx="1">
                  <c:v>1224.75</c:v>
                </c:pt>
                <c:pt idx="2">
                  <c:v>1144.05</c:v>
                </c:pt>
                <c:pt idx="3">
                  <c:v>1126.77</c:v>
                </c:pt>
                <c:pt idx="4">
                  <c:v>1044.8</c:v>
                </c:pt>
              </c:numCache>
            </c:numRef>
          </c:val>
          <c:smooth val="0"/>
        </c:ser>
        <c:dLbls>
          <c:showLegendKey val="0"/>
          <c:showVal val="0"/>
          <c:showCatName val="0"/>
          <c:showSerName val="0"/>
          <c:showPercent val="0"/>
          <c:showBubbleSize val="0"/>
        </c:dLbls>
        <c:marker val="1"/>
        <c:smooth val="0"/>
        <c:axId val="94532736"/>
        <c:axId val="94534656"/>
      </c:lineChart>
      <c:dateAx>
        <c:axId val="94532736"/>
        <c:scaling>
          <c:orientation val="minMax"/>
        </c:scaling>
        <c:delete val="1"/>
        <c:axPos val="b"/>
        <c:numFmt formatCode="ge" sourceLinked="1"/>
        <c:majorTickMark val="none"/>
        <c:minorTickMark val="none"/>
        <c:tickLblPos val="none"/>
        <c:crossAx val="94534656"/>
        <c:crosses val="autoZero"/>
        <c:auto val="1"/>
        <c:lblOffset val="100"/>
        <c:baseTimeUnit val="years"/>
      </c:dateAx>
      <c:valAx>
        <c:axId val="94534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3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23.95</c:v>
                </c:pt>
                <c:pt idx="1">
                  <c:v>24.24</c:v>
                </c:pt>
                <c:pt idx="2">
                  <c:v>23.94</c:v>
                </c:pt>
                <c:pt idx="3">
                  <c:v>28.49</c:v>
                </c:pt>
                <c:pt idx="4">
                  <c:v>27.36</c:v>
                </c:pt>
              </c:numCache>
            </c:numRef>
          </c:val>
        </c:ser>
        <c:dLbls>
          <c:showLegendKey val="0"/>
          <c:showVal val="0"/>
          <c:showCatName val="0"/>
          <c:showSerName val="0"/>
          <c:showPercent val="0"/>
          <c:showBubbleSize val="0"/>
        </c:dLbls>
        <c:gapWidth val="150"/>
        <c:axId val="94565120"/>
        <c:axId val="945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43.24</c:v>
                </c:pt>
                <c:pt idx="1">
                  <c:v>42.13</c:v>
                </c:pt>
                <c:pt idx="2">
                  <c:v>42.48</c:v>
                </c:pt>
                <c:pt idx="3">
                  <c:v>50.9</c:v>
                </c:pt>
                <c:pt idx="4">
                  <c:v>50.82</c:v>
                </c:pt>
              </c:numCache>
            </c:numRef>
          </c:val>
          <c:smooth val="0"/>
        </c:ser>
        <c:dLbls>
          <c:showLegendKey val="0"/>
          <c:showVal val="0"/>
          <c:showCatName val="0"/>
          <c:showSerName val="0"/>
          <c:showPercent val="0"/>
          <c:showBubbleSize val="0"/>
        </c:dLbls>
        <c:marker val="1"/>
        <c:smooth val="0"/>
        <c:axId val="94565120"/>
        <c:axId val="94567040"/>
      </c:lineChart>
      <c:dateAx>
        <c:axId val="94565120"/>
        <c:scaling>
          <c:orientation val="minMax"/>
        </c:scaling>
        <c:delete val="1"/>
        <c:axPos val="b"/>
        <c:numFmt formatCode="ge" sourceLinked="1"/>
        <c:majorTickMark val="none"/>
        <c:minorTickMark val="none"/>
        <c:tickLblPos val="none"/>
        <c:crossAx val="94567040"/>
        <c:crosses val="autoZero"/>
        <c:auto val="1"/>
        <c:lblOffset val="100"/>
        <c:baseTimeUnit val="years"/>
      </c:dateAx>
      <c:valAx>
        <c:axId val="945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5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539.92999999999995</c:v>
                </c:pt>
                <c:pt idx="1">
                  <c:v>524.63</c:v>
                </c:pt>
                <c:pt idx="2">
                  <c:v>537.46</c:v>
                </c:pt>
                <c:pt idx="3">
                  <c:v>460.52</c:v>
                </c:pt>
                <c:pt idx="4">
                  <c:v>522.49</c:v>
                </c:pt>
              </c:numCache>
            </c:numRef>
          </c:val>
        </c:ser>
        <c:dLbls>
          <c:showLegendKey val="0"/>
          <c:showVal val="0"/>
          <c:showCatName val="0"/>
          <c:showSerName val="0"/>
          <c:showPercent val="0"/>
          <c:showBubbleSize val="0"/>
        </c:dLbls>
        <c:gapWidth val="150"/>
        <c:axId val="94670848"/>
        <c:axId val="946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338.76</c:v>
                </c:pt>
                <c:pt idx="1">
                  <c:v>348.41</c:v>
                </c:pt>
                <c:pt idx="2">
                  <c:v>343.8</c:v>
                </c:pt>
                <c:pt idx="3">
                  <c:v>293.27</c:v>
                </c:pt>
                <c:pt idx="4">
                  <c:v>300.52</c:v>
                </c:pt>
              </c:numCache>
            </c:numRef>
          </c:val>
          <c:smooth val="0"/>
        </c:ser>
        <c:dLbls>
          <c:showLegendKey val="0"/>
          <c:showVal val="0"/>
          <c:showCatName val="0"/>
          <c:showSerName val="0"/>
          <c:showPercent val="0"/>
          <c:showBubbleSize val="0"/>
        </c:dLbls>
        <c:marker val="1"/>
        <c:smooth val="0"/>
        <c:axId val="94670848"/>
        <c:axId val="94672768"/>
      </c:lineChart>
      <c:dateAx>
        <c:axId val="94670848"/>
        <c:scaling>
          <c:orientation val="minMax"/>
        </c:scaling>
        <c:delete val="1"/>
        <c:axPos val="b"/>
        <c:numFmt formatCode="ge" sourceLinked="1"/>
        <c:majorTickMark val="none"/>
        <c:minorTickMark val="none"/>
        <c:tickLblPos val="none"/>
        <c:crossAx val="94672768"/>
        <c:crosses val="autoZero"/>
        <c:auto val="1"/>
        <c:lblOffset val="100"/>
        <c:baseTimeUnit val="years"/>
      </c:dateAx>
      <c:valAx>
        <c:axId val="946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7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和歌山県　有田川町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27460</v>
      </c>
      <c r="AM8" s="47"/>
      <c r="AN8" s="47"/>
      <c r="AO8" s="47"/>
      <c r="AP8" s="47"/>
      <c r="AQ8" s="47"/>
      <c r="AR8" s="47"/>
      <c r="AS8" s="47"/>
      <c r="AT8" s="43">
        <f>データ!S6</f>
        <v>351.84</v>
      </c>
      <c r="AU8" s="43"/>
      <c r="AV8" s="43"/>
      <c r="AW8" s="43"/>
      <c r="AX8" s="43"/>
      <c r="AY8" s="43"/>
      <c r="AZ8" s="43"/>
      <c r="BA8" s="43"/>
      <c r="BB8" s="43">
        <f>データ!T6</f>
        <v>78.05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16.440000000000001</v>
      </c>
      <c r="Q10" s="43"/>
      <c r="R10" s="43"/>
      <c r="S10" s="43"/>
      <c r="T10" s="43"/>
      <c r="U10" s="43"/>
      <c r="V10" s="43"/>
      <c r="W10" s="43">
        <f>データ!P6</f>
        <v>100</v>
      </c>
      <c r="X10" s="43"/>
      <c r="Y10" s="43"/>
      <c r="Z10" s="43"/>
      <c r="AA10" s="43"/>
      <c r="AB10" s="43"/>
      <c r="AC10" s="43"/>
      <c r="AD10" s="47">
        <f>データ!Q6</f>
        <v>3564</v>
      </c>
      <c r="AE10" s="47"/>
      <c r="AF10" s="47"/>
      <c r="AG10" s="47"/>
      <c r="AH10" s="47"/>
      <c r="AI10" s="47"/>
      <c r="AJ10" s="47"/>
      <c r="AK10" s="2"/>
      <c r="AL10" s="47">
        <f>データ!U6</f>
        <v>4501</v>
      </c>
      <c r="AM10" s="47"/>
      <c r="AN10" s="47"/>
      <c r="AO10" s="47"/>
      <c r="AP10" s="47"/>
      <c r="AQ10" s="47"/>
      <c r="AR10" s="47"/>
      <c r="AS10" s="47"/>
      <c r="AT10" s="43">
        <f>データ!V6</f>
        <v>1.59</v>
      </c>
      <c r="AU10" s="43"/>
      <c r="AV10" s="43"/>
      <c r="AW10" s="43"/>
      <c r="AX10" s="43"/>
      <c r="AY10" s="43"/>
      <c r="AZ10" s="43"/>
      <c r="BA10" s="43"/>
      <c r="BB10" s="43">
        <f>データ!W6</f>
        <v>2830.82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303666</v>
      </c>
      <c r="D6" s="31">
        <f t="shared" si="3"/>
        <v>47</v>
      </c>
      <c r="E6" s="31">
        <f t="shared" si="3"/>
        <v>17</v>
      </c>
      <c r="F6" s="31">
        <f t="shared" si="3"/>
        <v>5</v>
      </c>
      <c r="G6" s="31">
        <f t="shared" si="3"/>
        <v>0</v>
      </c>
      <c r="H6" s="31" t="str">
        <f t="shared" si="3"/>
        <v>和歌山県　有田川町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16.440000000000001</v>
      </c>
      <c r="P6" s="32">
        <f t="shared" si="3"/>
        <v>100</v>
      </c>
      <c r="Q6" s="32">
        <f t="shared" si="3"/>
        <v>3564</v>
      </c>
      <c r="R6" s="32">
        <f t="shared" si="3"/>
        <v>27460</v>
      </c>
      <c r="S6" s="32">
        <f t="shared" si="3"/>
        <v>351.84</v>
      </c>
      <c r="T6" s="32">
        <f t="shared" si="3"/>
        <v>78.05</v>
      </c>
      <c r="U6" s="32">
        <f t="shared" si="3"/>
        <v>4501</v>
      </c>
      <c r="V6" s="32">
        <f t="shared" si="3"/>
        <v>1.59</v>
      </c>
      <c r="W6" s="32">
        <f t="shared" si="3"/>
        <v>2830.82</v>
      </c>
      <c r="X6" s="33">
        <f>IF(X7="",NA(),X7)</f>
        <v>72.78</v>
      </c>
      <c r="Y6" s="33">
        <f t="shared" ref="Y6:AG6" si="4">IF(Y7="",NA(),Y7)</f>
        <v>71.63</v>
      </c>
      <c r="Z6" s="33">
        <f t="shared" si="4"/>
        <v>71.55</v>
      </c>
      <c r="AA6" s="33">
        <f t="shared" si="4"/>
        <v>75.94</v>
      </c>
      <c r="AB6" s="33">
        <f t="shared" si="4"/>
        <v>76.7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1328.63</v>
      </c>
      <c r="BF6" s="33">
        <f t="shared" ref="BF6:BN6" si="7">IF(BF7="",NA(),BF7)</f>
        <v>1469.4</v>
      </c>
      <c r="BG6" s="33">
        <f t="shared" si="7"/>
        <v>1468.24</v>
      </c>
      <c r="BH6" s="33">
        <f t="shared" si="7"/>
        <v>1034.8</v>
      </c>
      <c r="BI6" s="33">
        <f t="shared" si="7"/>
        <v>931.19</v>
      </c>
      <c r="BJ6" s="33">
        <f t="shared" si="7"/>
        <v>1316.7</v>
      </c>
      <c r="BK6" s="33">
        <f t="shared" si="7"/>
        <v>1224.75</v>
      </c>
      <c r="BL6" s="33">
        <f t="shared" si="7"/>
        <v>1144.05</v>
      </c>
      <c r="BM6" s="33">
        <f t="shared" si="7"/>
        <v>1126.77</v>
      </c>
      <c r="BN6" s="33">
        <f t="shared" si="7"/>
        <v>1044.8</v>
      </c>
      <c r="BO6" s="32" t="str">
        <f>IF(BO7="","",IF(BO7="-","【-】","【"&amp;SUBSTITUTE(TEXT(BO7,"#,##0.00"),"-","△")&amp;"】"))</f>
        <v>【992.47】</v>
      </c>
      <c r="BP6" s="33">
        <f>IF(BP7="",NA(),BP7)</f>
        <v>23.95</v>
      </c>
      <c r="BQ6" s="33">
        <f t="shared" ref="BQ6:BY6" si="8">IF(BQ7="",NA(),BQ7)</f>
        <v>24.24</v>
      </c>
      <c r="BR6" s="33">
        <f t="shared" si="8"/>
        <v>23.94</v>
      </c>
      <c r="BS6" s="33">
        <f t="shared" si="8"/>
        <v>28.49</v>
      </c>
      <c r="BT6" s="33">
        <f t="shared" si="8"/>
        <v>27.36</v>
      </c>
      <c r="BU6" s="33">
        <f t="shared" si="8"/>
        <v>43.24</v>
      </c>
      <c r="BV6" s="33">
        <f t="shared" si="8"/>
        <v>42.13</v>
      </c>
      <c r="BW6" s="33">
        <f t="shared" si="8"/>
        <v>42.48</v>
      </c>
      <c r="BX6" s="33">
        <f t="shared" si="8"/>
        <v>50.9</v>
      </c>
      <c r="BY6" s="33">
        <f t="shared" si="8"/>
        <v>50.82</v>
      </c>
      <c r="BZ6" s="32" t="str">
        <f>IF(BZ7="","",IF(BZ7="-","【-】","【"&amp;SUBSTITUTE(TEXT(BZ7,"#,##0.00"),"-","△")&amp;"】"))</f>
        <v>【51.49】</v>
      </c>
      <c r="CA6" s="33">
        <f>IF(CA7="",NA(),CA7)</f>
        <v>539.92999999999995</v>
      </c>
      <c r="CB6" s="33">
        <f t="shared" ref="CB6:CJ6" si="9">IF(CB7="",NA(),CB7)</f>
        <v>524.63</v>
      </c>
      <c r="CC6" s="33">
        <f t="shared" si="9"/>
        <v>537.46</v>
      </c>
      <c r="CD6" s="33">
        <f t="shared" si="9"/>
        <v>460.52</v>
      </c>
      <c r="CE6" s="33">
        <f t="shared" si="9"/>
        <v>522.49</v>
      </c>
      <c r="CF6" s="33">
        <f t="shared" si="9"/>
        <v>338.76</v>
      </c>
      <c r="CG6" s="33">
        <f t="shared" si="9"/>
        <v>348.41</v>
      </c>
      <c r="CH6" s="33">
        <f t="shared" si="9"/>
        <v>343.8</v>
      </c>
      <c r="CI6" s="33">
        <f t="shared" si="9"/>
        <v>293.27</v>
      </c>
      <c r="CJ6" s="33">
        <f t="shared" si="9"/>
        <v>300.52</v>
      </c>
      <c r="CK6" s="32" t="str">
        <f>IF(CK7="","",IF(CK7="-","【-】","【"&amp;SUBSTITUTE(TEXT(CK7,"#,##0.00"),"-","△")&amp;"】"))</f>
        <v>【295.10】</v>
      </c>
      <c r="CL6" s="33">
        <f>IF(CL7="",NA(),CL7)</f>
        <v>54.58</v>
      </c>
      <c r="CM6" s="33">
        <f t="shared" ref="CM6:CU6" si="10">IF(CM7="",NA(),CM7)</f>
        <v>56.6</v>
      </c>
      <c r="CN6" s="33">
        <f t="shared" si="10"/>
        <v>57.01</v>
      </c>
      <c r="CO6" s="33">
        <f t="shared" si="10"/>
        <v>56.95</v>
      </c>
      <c r="CP6" s="33">
        <f t="shared" si="10"/>
        <v>54.98</v>
      </c>
      <c r="CQ6" s="33">
        <f t="shared" si="10"/>
        <v>44.65</v>
      </c>
      <c r="CR6" s="33">
        <f t="shared" si="10"/>
        <v>46.85</v>
      </c>
      <c r="CS6" s="33">
        <f t="shared" si="10"/>
        <v>46.06</v>
      </c>
      <c r="CT6" s="33">
        <f t="shared" si="10"/>
        <v>53.78</v>
      </c>
      <c r="CU6" s="33">
        <f t="shared" si="10"/>
        <v>53.24</v>
      </c>
      <c r="CV6" s="32" t="str">
        <f>IF(CV7="","",IF(CV7="-","【-】","【"&amp;SUBSTITUTE(TEXT(CV7,"#,##0.00"),"-","△")&amp;"】"))</f>
        <v>【53.32】</v>
      </c>
      <c r="CW6" s="33">
        <f>IF(CW7="",NA(),CW7)</f>
        <v>69.83</v>
      </c>
      <c r="CX6" s="33">
        <f t="shared" ref="CX6:DF6" si="11">IF(CX7="",NA(),CX7)</f>
        <v>71.39</v>
      </c>
      <c r="CY6" s="33">
        <f t="shared" si="11"/>
        <v>73.48</v>
      </c>
      <c r="CZ6" s="33">
        <f t="shared" si="11"/>
        <v>73.73</v>
      </c>
      <c r="DA6" s="33">
        <f t="shared" si="11"/>
        <v>74.959999999999994</v>
      </c>
      <c r="DB6" s="33">
        <f t="shared" si="11"/>
        <v>73.599999999999994</v>
      </c>
      <c r="DC6" s="33">
        <f t="shared" si="11"/>
        <v>73.78</v>
      </c>
      <c r="DD6" s="33">
        <f t="shared" si="11"/>
        <v>72.989999999999995</v>
      </c>
      <c r="DE6" s="33">
        <f t="shared" si="11"/>
        <v>84.06</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0.08</v>
      </c>
      <c r="EK6" s="33">
        <f t="shared" si="14"/>
        <v>0.06</v>
      </c>
      <c r="EL6" s="33">
        <f t="shared" si="14"/>
        <v>0.03</v>
      </c>
      <c r="EM6" s="33">
        <f t="shared" si="14"/>
        <v>0.02</v>
      </c>
      <c r="EN6" s="32" t="str">
        <f>IF(EN7="","",IF(EN7="-","【-】","【"&amp;SUBSTITUTE(TEXT(EN7,"#,##0.00"),"-","△")&amp;"】"))</f>
        <v>【0.03】</v>
      </c>
    </row>
    <row r="7" spans="1:144" s="34" customFormat="1">
      <c r="A7" s="26"/>
      <c r="B7" s="35">
        <v>2014</v>
      </c>
      <c r="C7" s="35">
        <v>303666</v>
      </c>
      <c r="D7" s="35">
        <v>47</v>
      </c>
      <c r="E7" s="35">
        <v>17</v>
      </c>
      <c r="F7" s="35">
        <v>5</v>
      </c>
      <c r="G7" s="35">
        <v>0</v>
      </c>
      <c r="H7" s="35" t="s">
        <v>96</v>
      </c>
      <c r="I7" s="35" t="s">
        <v>97</v>
      </c>
      <c r="J7" s="35" t="s">
        <v>98</v>
      </c>
      <c r="K7" s="35" t="s">
        <v>99</v>
      </c>
      <c r="L7" s="35" t="s">
        <v>100</v>
      </c>
      <c r="M7" s="36" t="s">
        <v>101</v>
      </c>
      <c r="N7" s="36" t="s">
        <v>102</v>
      </c>
      <c r="O7" s="36">
        <v>16.440000000000001</v>
      </c>
      <c r="P7" s="36">
        <v>100</v>
      </c>
      <c r="Q7" s="36">
        <v>3564</v>
      </c>
      <c r="R7" s="36">
        <v>27460</v>
      </c>
      <c r="S7" s="36">
        <v>351.84</v>
      </c>
      <c r="T7" s="36">
        <v>78.05</v>
      </c>
      <c r="U7" s="36">
        <v>4501</v>
      </c>
      <c r="V7" s="36">
        <v>1.59</v>
      </c>
      <c r="W7" s="36">
        <v>2830.82</v>
      </c>
      <c r="X7" s="36">
        <v>72.78</v>
      </c>
      <c r="Y7" s="36">
        <v>71.63</v>
      </c>
      <c r="Z7" s="36">
        <v>71.55</v>
      </c>
      <c r="AA7" s="36">
        <v>75.94</v>
      </c>
      <c r="AB7" s="36">
        <v>76.7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1328.63</v>
      </c>
      <c r="BF7" s="36">
        <v>1469.4</v>
      </c>
      <c r="BG7" s="36">
        <v>1468.24</v>
      </c>
      <c r="BH7" s="36">
        <v>1034.8</v>
      </c>
      <c r="BI7" s="36">
        <v>931.19</v>
      </c>
      <c r="BJ7" s="36">
        <v>1316.7</v>
      </c>
      <c r="BK7" s="36">
        <v>1224.75</v>
      </c>
      <c r="BL7" s="36">
        <v>1144.05</v>
      </c>
      <c r="BM7" s="36">
        <v>1126.77</v>
      </c>
      <c r="BN7" s="36">
        <v>1044.8</v>
      </c>
      <c r="BO7" s="36">
        <v>992.47</v>
      </c>
      <c r="BP7" s="36">
        <v>23.95</v>
      </c>
      <c r="BQ7" s="36">
        <v>24.24</v>
      </c>
      <c r="BR7" s="36">
        <v>23.94</v>
      </c>
      <c r="BS7" s="36">
        <v>28.49</v>
      </c>
      <c r="BT7" s="36">
        <v>27.36</v>
      </c>
      <c r="BU7" s="36">
        <v>43.24</v>
      </c>
      <c r="BV7" s="36">
        <v>42.13</v>
      </c>
      <c r="BW7" s="36">
        <v>42.48</v>
      </c>
      <c r="BX7" s="36">
        <v>50.9</v>
      </c>
      <c r="BY7" s="36">
        <v>50.82</v>
      </c>
      <c r="BZ7" s="36">
        <v>51.49</v>
      </c>
      <c r="CA7" s="36">
        <v>539.92999999999995</v>
      </c>
      <c r="CB7" s="36">
        <v>524.63</v>
      </c>
      <c r="CC7" s="36">
        <v>537.46</v>
      </c>
      <c r="CD7" s="36">
        <v>460.52</v>
      </c>
      <c r="CE7" s="36">
        <v>522.49</v>
      </c>
      <c r="CF7" s="36">
        <v>338.76</v>
      </c>
      <c r="CG7" s="36">
        <v>348.41</v>
      </c>
      <c r="CH7" s="36">
        <v>343.8</v>
      </c>
      <c r="CI7" s="36">
        <v>293.27</v>
      </c>
      <c r="CJ7" s="36">
        <v>300.52</v>
      </c>
      <c r="CK7" s="36">
        <v>295.10000000000002</v>
      </c>
      <c r="CL7" s="36">
        <v>54.58</v>
      </c>
      <c r="CM7" s="36">
        <v>56.6</v>
      </c>
      <c r="CN7" s="36">
        <v>57.01</v>
      </c>
      <c r="CO7" s="36">
        <v>56.95</v>
      </c>
      <c r="CP7" s="36">
        <v>54.98</v>
      </c>
      <c r="CQ7" s="36">
        <v>44.65</v>
      </c>
      <c r="CR7" s="36">
        <v>46.85</v>
      </c>
      <c r="CS7" s="36">
        <v>46.06</v>
      </c>
      <c r="CT7" s="36">
        <v>53.78</v>
      </c>
      <c r="CU7" s="36">
        <v>53.24</v>
      </c>
      <c r="CV7" s="36">
        <v>53.32</v>
      </c>
      <c r="CW7" s="36">
        <v>69.83</v>
      </c>
      <c r="CX7" s="36">
        <v>71.39</v>
      </c>
      <c r="CY7" s="36">
        <v>73.48</v>
      </c>
      <c r="CZ7" s="36">
        <v>73.73</v>
      </c>
      <c r="DA7" s="36">
        <v>74.959999999999994</v>
      </c>
      <c r="DB7" s="36">
        <v>73.599999999999994</v>
      </c>
      <c r="DC7" s="36">
        <v>73.78</v>
      </c>
      <c r="DD7" s="36">
        <v>72.989999999999995</v>
      </c>
      <c r="DE7" s="36">
        <v>84.06</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0.08</v>
      </c>
      <c r="EK7" s="36">
        <v>0.06</v>
      </c>
      <c r="EL7" s="36">
        <v>0.03</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和歌山県</cp:lastModifiedBy>
  <cp:lastPrinted>2016-02-22T00:28:24Z</cp:lastPrinted>
  <dcterms:created xsi:type="dcterms:W3CDTF">2016-02-03T09:15:56Z</dcterms:created>
  <dcterms:modified xsi:type="dcterms:W3CDTF">2016-02-23T05:51:24Z</dcterms:modified>
  <cp:category/>
</cp:coreProperties>
</file>