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AL8" i="4" s="1"/>
  <c r="Q6" i="5"/>
  <c r="AD10" i="4" s="1"/>
  <c r="P6" i="5"/>
  <c r="W10" i="4" s="1"/>
  <c r="O6" i="5"/>
  <c r="P10" i="4" s="1"/>
  <c r="N6" i="5"/>
  <c r="I10" i="4" s="1"/>
  <c r="M6" i="5"/>
  <c r="B10" i="4" s="1"/>
  <c r="L6" i="5"/>
  <c r="K6" i="5"/>
  <c r="P8" i="4" s="1"/>
  <c r="J6" i="5"/>
  <c r="I8" i="4" s="1"/>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W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<sst xmlns="http://schemas.openxmlformats.org/spreadsheetml/2006/main" count="221" uniqueCount="111">
  <si>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</si>
  <si>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</si>
  <si>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</si>
  <si>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</si>
  <si>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</si>
  <si>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</si>
  <si>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</si>
  <si>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</si>
  <si>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</si>
  <si>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</si>
  <si>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</si>
  <si>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</si>
  <si>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</si>
  <si>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</si>
  <si>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</si>
  <si>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</si>
  <si>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</si>
  <si>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</si>
  <si>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</si>
  <si>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</si>
  <si>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</si>
  <si>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</si>
  <si>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</si>
  <si>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</si>
  <si>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</si>
  <si>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</si>
  <si>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</si>
  <si>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</si>
  <si>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</si>
  <si>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</si>
  <si>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</si>
  <si>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</si>
  <si>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</si>
  <si>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</si>
  <si>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</si>
  <si>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</si>
  <si>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</si>
  <si>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</si>
  <si>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</si>
  <si>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</si>
  <si>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</si>
  <si>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</si>
  <si>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</si>
  <si>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</si>
  <si>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</si>
  <si>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</si>
  <si>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</si>
  <si>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</si>
  <si>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</si>
  <si>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</si>
  <si>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</si>
  <si>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</si>
  <si>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</si>
  <si>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</si>
  <si>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</si>
  <si>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</si>
  <si>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</si>
  <si>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</si>
  <si>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</si>
  <si>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</si>
  <si>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</si>
  <si>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</si>
  <si>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</si>
  <si>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</si>
  <si>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</si>
  <si>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</si>
  <si>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</si>
  <si>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</si>
  <si>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</si>
  <si>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</si>
  <si>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</si>
  <si>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</si>
  <si>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</si>
  <si>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</si>
  <si>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</si>
  <si>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</si>
  <si>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</si>
  <si>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</si>
  <si>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</si>
  <si>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</si>
  <si>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</si>
  <si>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</si>
  <si>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</si>
  <si>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</si>
  <si>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</si>
  <si>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</si>
  <si>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</si>
  <si>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</si>
  <si>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</si>
  <si>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</si>
  <si>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</si>
  <si>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</si>
  <si>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</si>
  <si>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</si>
  <si>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</si>
  <si>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</si>
  <si>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和歌山県　有田川町</t>
  </si>
  <si>
    <t>法非適用</t>
  </si>
  <si>
    <t>下水道事業</t>
  </si>
  <si>
    <t>公共下水道</t>
  </si>
  <si>
    <t>Cc3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</si>
  <si>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</si>
  <si>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</si>
  <si>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</si>
  <si>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</si>
  <si>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</si>
  <si>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</si>
  <si>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</si>
  <si>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有田川町の公共下水道事業は、平成15年度から着手し、現在平成33年度完了を目標に整備を進めているところです。
経営の健全性・効率性については「収益的収支比率」が100％を割り込んでおり、これは「企業債残高対事業規模比率」からも明らかなように経営規模と比べて地方債の規模が大きいことによる償還金の負担が収益の圧迫要因となっていると考えられます。また、「経費回収率」が類似団体と比較して低いのは一部供用開始から間もない区域においては接続率が低く料金収入が少額となっていることが考えられます。しかしながら「水洗化率」は年々増加しており類似団体の平均値に近づいてきています。</t>
    <rPh sb="0" eb="4">
      <t>アリダガワチョウ</t>
    </rPh>
    <rPh sb="5" eb="7">
      <t>コウキョウ</t>
    </rPh>
    <rPh sb="7" eb="10">
      <t>ゲスイドウ</t>
    </rPh>
    <rPh sb="10" eb="12">
      <t>ジギョウ</t>
    </rPh>
    <rPh sb="14" eb="16">
      <t>ヘイセイ</t>
    </rPh>
    <rPh sb="18" eb="20">
      <t>ネンド</t>
    </rPh>
    <rPh sb="22" eb="24">
      <t>チャクシュ</t>
    </rPh>
    <rPh sb="26" eb="28">
      <t>ゲンザイ</t>
    </rPh>
    <rPh sb="28" eb="30">
      <t>ヘイセイ</t>
    </rPh>
    <rPh sb="32" eb="34">
      <t>ネンド</t>
    </rPh>
    <rPh sb="34" eb="36">
      <t>カンリョウ</t>
    </rPh>
    <rPh sb="37" eb="39">
      <t>モクヒョウ</t>
    </rPh>
    <rPh sb="40" eb="42">
      <t>セイビ</t>
    </rPh>
    <rPh sb="43" eb="44">
      <t>スス</t>
    </rPh>
    <rPh sb="55" eb="57">
      <t>ケイエイ</t>
    </rPh>
    <rPh sb="58" eb="61">
      <t>ケンゼンセイ</t>
    </rPh>
    <rPh sb="62" eb="65">
      <t>コウリツセイ</t>
    </rPh>
    <rPh sb="97" eb="100">
      <t>キギョウサイ</t>
    </rPh>
    <rPh sb="100" eb="102">
      <t>ザンダカ</t>
    </rPh>
    <rPh sb="102" eb="103">
      <t>タイ</t>
    </rPh>
    <rPh sb="103" eb="105">
      <t>ジギョウ</t>
    </rPh>
    <rPh sb="105" eb="107">
      <t>キボ</t>
    </rPh>
    <rPh sb="107" eb="109">
      <t>ヒリツ</t>
    </rPh>
    <rPh sb="113" eb="114">
      <t>アキ</t>
    </rPh>
    <rPh sb="128" eb="131">
      <t>チホウサイ</t>
    </rPh>
    <rPh sb="145" eb="146">
      <t>キン</t>
    </rPh>
    <rPh sb="164" eb="165">
      <t>カンガ</t>
    </rPh>
    <rPh sb="175" eb="177">
      <t>ケイヒ</t>
    </rPh>
    <rPh sb="177" eb="180">
      <t>カイシュウリツ</t>
    </rPh>
    <rPh sb="182" eb="184">
      <t>ルイジ</t>
    </rPh>
    <rPh sb="184" eb="186">
      <t>ダンタイ</t>
    </rPh>
    <rPh sb="187" eb="189">
      <t>ヒカク</t>
    </rPh>
    <rPh sb="191" eb="192">
      <t>ヒク</t>
    </rPh>
    <rPh sb="195" eb="197">
      <t>イチブ</t>
    </rPh>
    <rPh sb="197" eb="199">
      <t>キョウヨウ</t>
    </rPh>
    <rPh sb="199" eb="201">
      <t>カイシ</t>
    </rPh>
    <rPh sb="203" eb="204">
      <t>マ</t>
    </rPh>
    <rPh sb="207" eb="209">
      <t>クイキ</t>
    </rPh>
    <rPh sb="214" eb="216">
      <t>セツゾク</t>
    </rPh>
    <rPh sb="216" eb="217">
      <t>リツ</t>
    </rPh>
    <rPh sb="218" eb="219">
      <t>ヒク</t>
    </rPh>
    <rPh sb="220" eb="222">
      <t>リョウキン</t>
    </rPh>
    <rPh sb="222" eb="224">
      <t>シュウニュウ</t>
    </rPh>
    <rPh sb="225" eb="227">
      <t>ショウガク</t>
    </rPh>
    <rPh sb="236" eb="237">
      <t>カンガ</t>
    </rPh>
    <rPh sb="250" eb="253">
      <t>スイセンカ</t>
    </rPh>
    <rPh sb="253" eb="254">
      <t>リツ</t>
    </rPh>
    <rPh sb="256" eb="258">
      <t>ネンネン</t>
    </rPh>
    <rPh sb="258" eb="260">
      <t>ゾウカ</t>
    </rPh>
    <rPh sb="264" eb="266">
      <t>ルイジ</t>
    </rPh>
    <rPh sb="266" eb="268">
      <t>ダンタイ</t>
    </rPh>
    <rPh sb="269" eb="272">
      <t>ヘイキンチ</t>
    </rPh>
    <rPh sb="273" eb="274">
      <t>チカ</t>
    </rPh>
    <phoneticPr fontId="4"/>
  </si>
  <si>
    <t>管渠の耐用年数が50年であることを考えると、老朽化による管渠改善・更新は現時点においては必要ないものと思われます。そのため、管渠の更新等は未実施であり、③管渠改善率について当該値は0％となっています。しかしながら、管渠の老朽化も避けられないものであるため、処理施設・設備・管渠等を含めた総合的な維持管理計画の策定や改築・更新に係る財源の確保が今後の課題です。</t>
  </si>
  <si>
    <t>今後も維持管理コストの削減及び施設の機能保全に努めるとともに、「水洗化率」が右肩上がりで上昇するように早期接続の啓発に努め、料金収入増を図っていく必要があると考えます。</t>
    <rPh sb="3" eb="5">
      <t>イジ</t>
    </rPh>
    <rPh sb="5" eb="7">
      <t>カンリ</t>
    </rPh>
    <rPh sb="11" eb="13">
      <t>サクゲン</t>
    </rPh>
    <rPh sb="13" eb="14">
      <t>オヨ</t>
    </rPh>
    <rPh sb="15" eb="17">
      <t>シセツ</t>
    </rPh>
    <rPh sb="18" eb="20">
      <t>キノウ</t>
    </rPh>
    <rPh sb="20" eb="22">
      <t>ホゼン</t>
    </rPh>
    <rPh sb="23" eb="24">
      <t>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</si>
</sst>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8816640"/>
        <c:axId val="88855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0.14000000000000001</c:v>
                </c:pt>
                <c:pt idx="1">
                  <c:v>0.18</c:v>
                </c:pt>
                <c:pt idx="2">
                  <c:v>0.18</c:v>
                </c:pt>
                <c:pt idx="3">
                  <c:v>0.19</c:v>
                </c:pt>
                <c:pt idx="4">
                  <c:v>0.16</c:v>
                </c:pt>
              </c:numCache>
            </c:numRef>
          </c:val>
          <c:smooth val="0"/>
        </c:ser>
        <c:dLbls>
          <c:showLegendKey val="0"/>
          <c:showVal val="0"/>
          <c:showCatName val="0"/>
          <c:showSerName val="0"/>
          <c:showPercent val="0"/>
          <c:showBubbleSize val="0"/>
        </c:dLbls>
        <c:marker val="1"/>
        <c:smooth val="0"/>
        <c:axId val="88816640"/>
        <c:axId val="88855680"/>
      </c:lineChart>
      <c:dateAx>
        <c:axId val="88816640"/>
        <c:scaling>
          <c:orientation val="minMax"/>
        </c:scaling>
        <c:delete val="1"/>
        <c:axPos val="b"/>
        <c:numFmt formatCode="ge" sourceLinked="1"/>
        <c:majorTickMark val="none"/>
        <c:minorTickMark val="none"/>
        <c:tickLblPos val="none"/>
        <c:crossAx val="88855680"/>
        <c:crosses val="autoZero"/>
        <c:auto val="1"/>
        <c:lblOffset val="100"/>
        <c:baseTimeUnit val="years"/>
      </c:dateAx>
      <c:valAx>
        <c:axId val="88855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816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18.95</c:v>
                </c:pt>
                <c:pt idx="1">
                  <c:v>28.89</c:v>
                </c:pt>
                <c:pt idx="2">
                  <c:v>38.58</c:v>
                </c:pt>
                <c:pt idx="3">
                  <c:v>46.47</c:v>
                </c:pt>
                <c:pt idx="4">
                  <c:v>56.79</c:v>
                </c:pt>
              </c:numCache>
            </c:numRef>
          </c:val>
        </c:ser>
        <c:dLbls>
          <c:showLegendKey val="0"/>
          <c:showVal val="0"/>
          <c:showCatName val="0"/>
          <c:showSerName val="0"/>
          <c:showPercent val="0"/>
          <c:showBubbleSize val="0"/>
        </c:dLbls>
        <c:gapWidth val="150"/>
        <c:axId val="95100288"/>
        <c:axId val="95106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39.770000000000003</c:v>
                </c:pt>
                <c:pt idx="1">
                  <c:v>38.950000000000003</c:v>
                </c:pt>
                <c:pt idx="2">
                  <c:v>40.07</c:v>
                </c:pt>
                <c:pt idx="3">
                  <c:v>39.92</c:v>
                </c:pt>
                <c:pt idx="4">
                  <c:v>41.63</c:v>
                </c:pt>
              </c:numCache>
            </c:numRef>
          </c:val>
          <c:smooth val="0"/>
        </c:ser>
        <c:dLbls>
          <c:showLegendKey val="0"/>
          <c:showVal val="0"/>
          <c:showCatName val="0"/>
          <c:showSerName val="0"/>
          <c:showPercent val="0"/>
          <c:showBubbleSize val="0"/>
        </c:dLbls>
        <c:marker val="1"/>
        <c:smooth val="0"/>
        <c:axId val="95100288"/>
        <c:axId val="95106560"/>
      </c:lineChart>
      <c:dateAx>
        <c:axId val="95100288"/>
        <c:scaling>
          <c:orientation val="minMax"/>
        </c:scaling>
        <c:delete val="1"/>
        <c:axPos val="b"/>
        <c:numFmt formatCode="ge" sourceLinked="1"/>
        <c:majorTickMark val="none"/>
        <c:minorTickMark val="none"/>
        <c:tickLblPos val="none"/>
        <c:crossAx val="95106560"/>
        <c:crosses val="autoZero"/>
        <c:auto val="1"/>
        <c:lblOffset val="100"/>
        <c:baseTimeUnit val="years"/>
      </c:dateAx>
      <c:valAx>
        <c:axId val="95106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100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31.57</c:v>
                </c:pt>
                <c:pt idx="1">
                  <c:v>34.380000000000003</c:v>
                </c:pt>
                <c:pt idx="2">
                  <c:v>39.93</c:v>
                </c:pt>
                <c:pt idx="3">
                  <c:v>45.1</c:v>
                </c:pt>
                <c:pt idx="4">
                  <c:v>52.04</c:v>
                </c:pt>
              </c:numCache>
            </c:numRef>
          </c:val>
        </c:ser>
        <c:dLbls>
          <c:showLegendKey val="0"/>
          <c:showVal val="0"/>
          <c:showCatName val="0"/>
          <c:showSerName val="0"/>
          <c:showPercent val="0"/>
          <c:showBubbleSize val="0"/>
        </c:dLbls>
        <c:gapWidth val="150"/>
        <c:axId val="95124480"/>
        <c:axId val="95147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65.66</c:v>
                </c:pt>
                <c:pt idx="1">
                  <c:v>65.599999999999994</c:v>
                </c:pt>
                <c:pt idx="2">
                  <c:v>66</c:v>
                </c:pt>
                <c:pt idx="3">
                  <c:v>65.86</c:v>
                </c:pt>
                <c:pt idx="4">
                  <c:v>66.33</c:v>
                </c:pt>
              </c:numCache>
            </c:numRef>
          </c:val>
          <c:smooth val="0"/>
        </c:ser>
        <c:dLbls>
          <c:showLegendKey val="0"/>
          <c:showVal val="0"/>
          <c:showCatName val="0"/>
          <c:showSerName val="0"/>
          <c:showPercent val="0"/>
          <c:showBubbleSize val="0"/>
        </c:dLbls>
        <c:marker val="1"/>
        <c:smooth val="0"/>
        <c:axId val="95124480"/>
        <c:axId val="95147136"/>
      </c:lineChart>
      <c:dateAx>
        <c:axId val="95124480"/>
        <c:scaling>
          <c:orientation val="minMax"/>
        </c:scaling>
        <c:delete val="1"/>
        <c:axPos val="b"/>
        <c:numFmt formatCode="ge" sourceLinked="1"/>
        <c:majorTickMark val="none"/>
        <c:minorTickMark val="none"/>
        <c:tickLblPos val="none"/>
        <c:crossAx val="95147136"/>
        <c:crosses val="autoZero"/>
        <c:auto val="1"/>
        <c:lblOffset val="100"/>
        <c:baseTimeUnit val="years"/>
      </c:dateAx>
      <c:valAx>
        <c:axId val="95147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124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102.93</c:v>
                </c:pt>
                <c:pt idx="1">
                  <c:v>97.55</c:v>
                </c:pt>
                <c:pt idx="2">
                  <c:v>99.69</c:v>
                </c:pt>
                <c:pt idx="3">
                  <c:v>95.81</c:v>
                </c:pt>
                <c:pt idx="4">
                  <c:v>92.11</c:v>
                </c:pt>
              </c:numCache>
            </c:numRef>
          </c:val>
        </c:ser>
        <c:dLbls>
          <c:showLegendKey val="0"/>
          <c:showVal val="0"/>
          <c:showCatName val="0"/>
          <c:showSerName val="0"/>
          <c:showPercent val="0"/>
          <c:showBubbleSize val="0"/>
        </c:dLbls>
        <c:gapWidth val="150"/>
        <c:axId val="94653056"/>
        <c:axId val="94659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4653056"/>
        <c:axId val="94659328"/>
      </c:lineChart>
      <c:dateAx>
        <c:axId val="94653056"/>
        <c:scaling>
          <c:orientation val="minMax"/>
        </c:scaling>
        <c:delete val="1"/>
        <c:axPos val="b"/>
        <c:numFmt formatCode="ge" sourceLinked="1"/>
        <c:majorTickMark val="none"/>
        <c:minorTickMark val="none"/>
        <c:tickLblPos val="none"/>
        <c:crossAx val="94659328"/>
        <c:crosses val="autoZero"/>
        <c:auto val="1"/>
        <c:lblOffset val="100"/>
        <c:baseTimeUnit val="years"/>
      </c:dateAx>
      <c:valAx>
        <c:axId val="94659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653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4701824"/>
        <c:axId val="94712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4701824"/>
        <c:axId val="94712192"/>
      </c:lineChart>
      <c:dateAx>
        <c:axId val="94701824"/>
        <c:scaling>
          <c:orientation val="minMax"/>
        </c:scaling>
        <c:delete val="1"/>
        <c:axPos val="b"/>
        <c:numFmt formatCode="ge" sourceLinked="1"/>
        <c:majorTickMark val="none"/>
        <c:minorTickMark val="none"/>
        <c:tickLblPos val="none"/>
        <c:crossAx val="94712192"/>
        <c:crosses val="autoZero"/>
        <c:auto val="1"/>
        <c:lblOffset val="100"/>
        <c:baseTimeUnit val="years"/>
      </c:dateAx>
      <c:valAx>
        <c:axId val="9471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70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4730112"/>
        <c:axId val="94740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4730112"/>
        <c:axId val="94740480"/>
      </c:lineChart>
      <c:dateAx>
        <c:axId val="94730112"/>
        <c:scaling>
          <c:orientation val="minMax"/>
        </c:scaling>
        <c:delete val="1"/>
        <c:axPos val="b"/>
        <c:numFmt formatCode="ge" sourceLinked="1"/>
        <c:majorTickMark val="none"/>
        <c:minorTickMark val="none"/>
        <c:tickLblPos val="none"/>
        <c:crossAx val="94740480"/>
        <c:crosses val="autoZero"/>
        <c:auto val="1"/>
        <c:lblOffset val="100"/>
        <c:baseTimeUnit val="years"/>
      </c:dateAx>
      <c:valAx>
        <c:axId val="94740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73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4764416"/>
        <c:axId val="94787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4764416"/>
        <c:axId val="94787072"/>
      </c:lineChart>
      <c:dateAx>
        <c:axId val="94764416"/>
        <c:scaling>
          <c:orientation val="minMax"/>
        </c:scaling>
        <c:delete val="1"/>
        <c:axPos val="b"/>
        <c:numFmt formatCode="ge" sourceLinked="1"/>
        <c:majorTickMark val="none"/>
        <c:minorTickMark val="none"/>
        <c:tickLblPos val="none"/>
        <c:crossAx val="94787072"/>
        <c:crosses val="autoZero"/>
        <c:auto val="1"/>
        <c:lblOffset val="100"/>
        <c:baseTimeUnit val="years"/>
      </c:dateAx>
      <c:valAx>
        <c:axId val="94787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764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4815744"/>
        <c:axId val="94817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4815744"/>
        <c:axId val="94817664"/>
      </c:lineChart>
      <c:dateAx>
        <c:axId val="94815744"/>
        <c:scaling>
          <c:orientation val="minMax"/>
        </c:scaling>
        <c:delete val="1"/>
        <c:axPos val="b"/>
        <c:numFmt formatCode="ge" sourceLinked="1"/>
        <c:majorTickMark val="none"/>
        <c:minorTickMark val="none"/>
        <c:tickLblPos val="none"/>
        <c:crossAx val="94817664"/>
        <c:crosses val="autoZero"/>
        <c:auto val="1"/>
        <c:lblOffset val="100"/>
        <c:baseTimeUnit val="years"/>
      </c:dateAx>
      <c:valAx>
        <c:axId val="94817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815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5824.14</c:v>
                </c:pt>
                <c:pt idx="1">
                  <c:v>4912.5600000000004</c:v>
                </c:pt>
                <c:pt idx="2">
                  <c:v>4190.37</c:v>
                </c:pt>
                <c:pt idx="3">
                  <c:v>4085.35</c:v>
                </c:pt>
                <c:pt idx="4">
                  <c:v>3327.63</c:v>
                </c:pt>
              </c:numCache>
            </c:numRef>
          </c:val>
        </c:ser>
        <c:dLbls>
          <c:showLegendKey val="0"/>
          <c:showVal val="0"/>
          <c:showCatName val="0"/>
          <c:showSerName val="0"/>
          <c:showPercent val="0"/>
          <c:showBubbleSize val="0"/>
        </c:dLbls>
        <c:gapWidth val="150"/>
        <c:axId val="94930048"/>
        <c:axId val="94931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1882.66</c:v>
                </c:pt>
                <c:pt idx="1">
                  <c:v>1749.66</c:v>
                </c:pt>
                <c:pt idx="2">
                  <c:v>1574.53</c:v>
                </c:pt>
                <c:pt idx="3">
                  <c:v>1506.51</c:v>
                </c:pt>
                <c:pt idx="4">
                  <c:v>1315.67</c:v>
                </c:pt>
              </c:numCache>
            </c:numRef>
          </c:val>
          <c:smooth val="0"/>
        </c:ser>
        <c:dLbls>
          <c:showLegendKey val="0"/>
          <c:showVal val="0"/>
          <c:showCatName val="0"/>
          <c:showSerName val="0"/>
          <c:showPercent val="0"/>
          <c:showBubbleSize val="0"/>
        </c:dLbls>
        <c:marker val="1"/>
        <c:smooth val="0"/>
        <c:axId val="94930048"/>
        <c:axId val="94931968"/>
      </c:lineChart>
      <c:dateAx>
        <c:axId val="94930048"/>
        <c:scaling>
          <c:orientation val="minMax"/>
        </c:scaling>
        <c:delete val="1"/>
        <c:axPos val="b"/>
        <c:numFmt formatCode="ge" sourceLinked="1"/>
        <c:majorTickMark val="none"/>
        <c:minorTickMark val="none"/>
        <c:tickLblPos val="none"/>
        <c:crossAx val="94931968"/>
        <c:crosses val="autoZero"/>
        <c:auto val="1"/>
        <c:lblOffset val="100"/>
        <c:baseTimeUnit val="years"/>
      </c:dateAx>
      <c:valAx>
        <c:axId val="94931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930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16.34</c:v>
                </c:pt>
                <c:pt idx="1">
                  <c:v>24.7</c:v>
                </c:pt>
                <c:pt idx="2">
                  <c:v>27.7</c:v>
                </c:pt>
                <c:pt idx="3">
                  <c:v>28.99</c:v>
                </c:pt>
                <c:pt idx="4">
                  <c:v>31.79</c:v>
                </c:pt>
              </c:numCache>
            </c:numRef>
          </c:val>
        </c:ser>
        <c:dLbls>
          <c:showLegendKey val="0"/>
          <c:showVal val="0"/>
          <c:showCatName val="0"/>
          <c:showSerName val="0"/>
          <c:showPercent val="0"/>
          <c:showBubbleSize val="0"/>
        </c:dLbls>
        <c:gapWidth val="150"/>
        <c:axId val="95027968"/>
        <c:axId val="95029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54.67</c:v>
                </c:pt>
                <c:pt idx="1">
                  <c:v>54.46</c:v>
                </c:pt>
                <c:pt idx="2">
                  <c:v>57.36</c:v>
                </c:pt>
                <c:pt idx="3">
                  <c:v>57.33</c:v>
                </c:pt>
                <c:pt idx="4">
                  <c:v>60.78</c:v>
                </c:pt>
              </c:numCache>
            </c:numRef>
          </c:val>
          <c:smooth val="0"/>
        </c:ser>
        <c:dLbls>
          <c:showLegendKey val="0"/>
          <c:showVal val="0"/>
          <c:showCatName val="0"/>
          <c:showSerName val="0"/>
          <c:showPercent val="0"/>
          <c:showBubbleSize val="0"/>
        </c:dLbls>
        <c:marker val="1"/>
        <c:smooth val="0"/>
        <c:axId val="95027968"/>
        <c:axId val="95029888"/>
      </c:lineChart>
      <c:dateAx>
        <c:axId val="95027968"/>
        <c:scaling>
          <c:orientation val="minMax"/>
        </c:scaling>
        <c:delete val="1"/>
        <c:axPos val="b"/>
        <c:numFmt formatCode="ge" sourceLinked="1"/>
        <c:majorTickMark val="none"/>
        <c:minorTickMark val="none"/>
        <c:tickLblPos val="none"/>
        <c:crossAx val="95029888"/>
        <c:crosses val="autoZero"/>
        <c:auto val="1"/>
        <c:lblOffset val="100"/>
        <c:baseTimeUnit val="years"/>
      </c:dateAx>
      <c:valAx>
        <c:axId val="95029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027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785.03</c:v>
                </c:pt>
                <c:pt idx="1">
                  <c:v>520.47</c:v>
                </c:pt>
                <c:pt idx="2">
                  <c:v>462.32</c:v>
                </c:pt>
                <c:pt idx="3">
                  <c:v>445.9</c:v>
                </c:pt>
                <c:pt idx="4">
                  <c:v>418</c:v>
                </c:pt>
              </c:numCache>
            </c:numRef>
          </c:val>
        </c:ser>
        <c:dLbls>
          <c:showLegendKey val="0"/>
          <c:showVal val="0"/>
          <c:showCatName val="0"/>
          <c:showSerName val="0"/>
          <c:showPercent val="0"/>
          <c:showBubbleSize val="0"/>
        </c:dLbls>
        <c:gapWidth val="150"/>
        <c:axId val="95064064"/>
        <c:axId val="95065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290.26</c:v>
                </c:pt>
                <c:pt idx="1">
                  <c:v>293.08999999999997</c:v>
                </c:pt>
                <c:pt idx="2">
                  <c:v>279.91000000000003</c:v>
                </c:pt>
                <c:pt idx="3">
                  <c:v>284.52999999999997</c:v>
                </c:pt>
                <c:pt idx="4">
                  <c:v>276.26</c:v>
                </c:pt>
              </c:numCache>
            </c:numRef>
          </c:val>
          <c:smooth val="0"/>
        </c:ser>
        <c:dLbls>
          <c:showLegendKey val="0"/>
          <c:showVal val="0"/>
          <c:showCatName val="0"/>
          <c:showSerName val="0"/>
          <c:showPercent val="0"/>
          <c:showBubbleSize val="0"/>
        </c:dLbls>
        <c:marker val="1"/>
        <c:smooth val="0"/>
        <c:axId val="95064064"/>
        <c:axId val="95065984"/>
      </c:lineChart>
      <c:dateAx>
        <c:axId val="95064064"/>
        <c:scaling>
          <c:orientation val="minMax"/>
        </c:scaling>
        <c:delete val="1"/>
        <c:axPos val="b"/>
        <c:numFmt formatCode="ge" sourceLinked="1"/>
        <c:majorTickMark val="none"/>
        <c:minorTickMark val="none"/>
        <c:tickLblPos val="none"/>
        <c:crossAx val="95065984"/>
        <c:crosses val="autoZero"/>
        <c:auto val="1"/>
        <c:lblOffset val="100"/>
        <c:baseTimeUnit val="years"/>
      </c:dateAx>
      <c:valAx>
        <c:axId val="95065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064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【776.35】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【142.28】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【96.57】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和歌山県　有田川町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公共下水道</v>
      </c>
      <c r="Q8" s="46"/>
      <c r="R8" s="46"/>
      <c r="S8" s="46"/>
      <c r="T8" s="46"/>
      <c r="U8" s="46"/>
      <c r="V8" s="46"/>
      <c r="W8" s="46" t="str">
        <f>データ!L6</f>
        <v>Cc3</v>
      </c>
      <c r="X8" s="46"/>
      <c r="Y8" s="46"/>
      <c r="Z8" s="46"/>
      <c r="AA8" s="46"/>
      <c r="AB8" s="46"/>
      <c r="AC8" s="46"/>
      <c r="AD8" s="3"/>
      <c r="AE8" s="3"/>
      <c r="AF8" s="3"/>
      <c r="AG8" s="3"/>
      <c r="AH8" s="3"/>
      <c r="AI8" s="3"/>
      <c r="AJ8" s="3"/>
      <c r="AK8" s="3"/>
      <c r="AL8" s="47">
        <f>データ!R6</f>
        <v>27460</v>
      </c>
      <c r="AM8" s="47"/>
      <c r="AN8" s="47"/>
      <c r="AO8" s="47"/>
      <c r="AP8" s="47"/>
      <c r="AQ8" s="47"/>
      <c r="AR8" s="47"/>
      <c r="AS8" s="47"/>
      <c r="AT8" s="43">
        <f>データ!S6</f>
        <v>351.84</v>
      </c>
      <c r="AU8" s="43"/>
      <c r="AV8" s="43"/>
      <c r="AW8" s="43"/>
      <c r="AX8" s="43"/>
      <c r="AY8" s="43"/>
      <c r="AZ8" s="43"/>
      <c r="BA8" s="43"/>
      <c r="BB8" s="43">
        <f>データ!T6</f>
        <v>78.05</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26.62</v>
      </c>
      <c r="Q10" s="43"/>
      <c r="R10" s="43"/>
      <c r="S10" s="43"/>
      <c r="T10" s="43"/>
      <c r="U10" s="43"/>
      <c r="V10" s="43"/>
      <c r="W10" s="43">
        <f>データ!P6</f>
        <v>96.97</v>
      </c>
      <c r="X10" s="43"/>
      <c r="Y10" s="43"/>
      <c r="Z10" s="43"/>
      <c r="AA10" s="43"/>
      <c r="AB10" s="43"/>
      <c r="AC10" s="43"/>
      <c r="AD10" s="47">
        <f>データ!Q6</f>
        <v>2586</v>
      </c>
      <c r="AE10" s="47"/>
      <c r="AF10" s="47"/>
      <c r="AG10" s="47"/>
      <c r="AH10" s="47"/>
      <c r="AI10" s="47"/>
      <c r="AJ10" s="47"/>
      <c r="AK10" s="2"/>
      <c r="AL10" s="47">
        <f>データ!U6</f>
        <v>7290</v>
      </c>
      <c r="AM10" s="47"/>
      <c r="AN10" s="47"/>
      <c r="AO10" s="47"/>
      <c r="AP10" s="47"/>
      <c r="AQ10" s="47"/>
      <c r="AR10" s="47"/>
      <c r="AS10" s="47"/>
      <c r="AT10" s="43">
        <f>データ!V6</f>
        <v>2.2000000000000002</v>
      </c>
      <c r="AU10" s="43"/>
      <c r="AV10" s="43"/>
      <c r="AW10" s="43"/>
      <c r="AX10" s="43"/>
      <c r="AY10" s="43"/>
      <c r="AZ10" s="43"/>
      <c r="BA10" s="43"/>
      <c r="BB10" s="43">
        <f>データ!W6</f>
        <v>3313.64</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303666</v>
      </c>
      <c r="D6" s="31">
        <f t="shared" si="3"/>
        <v>47</v>
      </c>
      <c r="E6" s="31">
        <f t="shared" si="3"/>
        <v>17</v>
      </c>
      <c r="F6" s="31">
        <f t="shared" si="3"/>
        <v>1</v>
      </c>
      <c r="G6" s="31">
        <f t="shared" si="3"/>
        <v>0</v>
      </c>
      <c r="H6" s="31" t="str">
        <f t="shared" si="3"/>
        <v>和歌山県　有田川町</v>
      </c>
      <c r="I6" s="31" t="str">
        <f t="shared" si="3"/>
        <v>法非適用</v>
      </c>
      <c r="J6" s="31" t="str">
        <f t="shared" si="3"/>
        <v>下水道事業</v>
      </c>
      <c r="K6" s="31" t="str">
        <f t="shared" si="3"/>
        <v>公共下水道</v>
      </c>
      <c r="L6" s="31" t="str">
        <f t="shared" si="3"/>
        <v>Cc3</v>
      </c>
      <c r="M6" s="32" t="str">
        <f t="shared" si="3"/>
        <v>-</v>
      </c>
      <c r="N6" s="32" t="str">
        <f t="shared" si="3"/>
        <v>該当数値なし</v>
      </c>
      <c r="O6" s="32">
        <f t="shared" si="3"/>
        <v>26.62</v>
      </c>
      <c r="P6" s="32">
        <f t="shared" si="3"/>
        <v>96.97</v>
      </c>
      <c r="Q6" s="32">
        <f t="shared" si="3"/>
        <v>2586</v>
      </c>
      <c r="R6" s="32">
        <f t="shared" si="3"/>
        <v>27460</v>
      </c>
      <c r="S6" s="32">
        <f t="shared" si="3"/>
        <v>351.84</v>
      </c>
      <c r="T6" s="32">
        <f t="shared" si="3"/>
        <v>78.05</v>
      </c>
      <c r="U6" s="32">
        <f t="shared" si="3"/>
        <v>7290</v>
      </c>
      <c r="V6" s="32">
        <f t="shared" si="3"/>
        <v>2.2000000000000002</v>
      </c>
      <c r="W6" s="32">
        <f t="shared" si="3"/>
        <v>3313.64</v>
      </c>
      <c r="X6" s="33">
        <f>IF(X7="",NA(),X7)</f>
        <v>102.93</v>
      </c>
      <c r="Y6" s="33">
        <f t="shared" ref="Y6:AG6" si="4">IF(Y7="",NA(),Y7)</f>
        <v>97.55</v>
      </c>
      <c r="Z6" s="33">
        <f t="shared" si="4"/>
        <v>99.69</v>
      </c>
      <c r="AA6" s="33">
        <f t="shared" si="4"/>
        <v>95.81</v>
      </c>
      <c r="AB6" s="33">
        <f t="shared" si="4"/>
        <v>92.11</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5824.14</v>
      </c>
      <c r="BF6" s="33">
        <f t="shared" ref="BF6:BN6" si="7">IF(BF7="",NA(),BF7)</f>
        <v>4912.5600000000004</v>
      </c>
      <c r="BG6" s="33">
        <f t="shared" si="7"/>
        <v>4190.37</v>
      </c>
      <c r="BH6" s="33">
        <f t="shared" si="7"/>
        <v>4085.35</v>
      </c>
      <c r="BI6" s="33">
        <f t="shared" si="7"/>
        <v>3327.63</v>
      </c>
      <c r="BJ6" s="33">
        <f t="shared" si="7"/>
        <v>1882.66</v>
      </c>
      <c r="BK6" s="33">
        <f t="shared" si="7"/>
        <v>1749.66</v>
      </c>
      <c r="BL6" s="33">
        <f t="shared" si="7"/>
        <v>1574.53</v>
      </c>
      <c r="BM6" s="33">
        <f t="shared" si="7"/>
        <v>1506.51</v>
      </c>
      <c r="BN6" s="33">
        <f t="shared" si="7"/>
        <v>1315.67</v>
      </c>
      <c r="BO6" s="32" t="str">
        <f>IF(BO7="","",IF(BO7="-","【-】","【"&amp;SUBSTITUTE(TEXT(BO7,"#,##0.00"),"-","△")&amp;"】"))</f>
        <v>【776.35】</v>
      </c>
      <c r="BP6" s="33">
        <f>IF(BP7="",NA(),BP7)</f>
        <v>16.34</v>
      </c>
      <c r="BQ6" s="33">
        <f t="shared" ref="BQ6:BY6" si="8">IF(BQ7="",NA(),BQ7)</f>
        <v>24.7</v>
      </c>
      <c r="BR6" s="33">
        <f t="shared" si="8"/>
        <v>27.7</v>
      </c>
      <c r="BS6" s="33">
        <f t="shared" si="8"/>
        <v>28.99</v>
      </c>
      <c r="BT6" s="33">
        <f t="shared" si="8"/>
        <v>31.79</v>
      </c>
      <c r="BU6" s="33">
        <f t="shared" si="8"/>
        <v>54.67</v>
      </c>
      <c r="BV6" s="33">
        <f t="shared" si="8"/>
        <v>54.46</v>
      </c>
      <c r="BW6" s="33">
        <f t="shared" si="8"/>
        <v>57.36</v>
      </c>
      <c r="BX6" s="33">
        <f t="shared" si="8"/>
        <v>57.33</v>
      </c>
      <c r="BY6" s="33">
        <f t="shared" si="8"/>
        <v>60.78</v>
      </c>
      <c r="BZ6" s="32" t="str">
        <f>IF(BZ7="","",IF(BZ7="-","【-】","【"&amp;SUBSTITUTE(TEXT(BZ7,"#,##0.00"),"-","△")&amp;"】"))</f>
        <v>【96.57】</v>
      </c>
      <c r="CA6" s="33">
        <f>IF(CA7="",NA(),CA7)</f>
        <v>785.03</v>
      </c>
      <c r="CB6" s="33">
        <f t="shared" ref="CB6:CJ6" si="9">IF(CB7="",NA(),CB7)</f>
        <v>520.47</v>
      </c>
      <c r="CC6" s="33">
        <f t="shared" si="9"/>
        <v>462.32</v>
      </c>
      <c r="CD6" s="33">
        <f t="shared" si="9"/>
        <v>445.9</v>
      </c>
      <c r="CE6" s="33">
        <f t="shared" si="9"/>
        <v>418</v>
      </c>
      <c r="CF6" s="33">
        <f t="shared" si="9"/>
        <v>290.26</v>
      </c>
      <c r="CG6" s="33">
        <f t="shared" si="9"/>
        <v>293.08999999999997</v>
      </c>
      <c r="CH6" s="33">
        <f t="shared" si="9"/>
        <v>279.91000000000003</v>
      </c>
      <c r="CI6" s="33">
        <f t="shared" si="9"/>
        <v>284.52999999999997</v>
      </c>
      <c r="CJ6" s="33">
        <f t="shared" si="9"/>
        <v>276.26</v>
      </c>
      <c r="CK6" s="32" t="str">
        <f>IF(CK7="","",IF(CK7="-","【-】","【"&amp;SUBSTITUTE(TEXT(CK7,"#,##0.00"),"-","△")&amp;"】"))</f>
        <v>【142.28】</v>
      </c>
      <c r="CL6" s="33">
        <f>IF(CL7="",NA(),CL7)</f>
        <v>18.95</v>
      </c>
      <c r="CM6" s="33">
        <f t="shared" ref="CM6:CU6" si="10">IF(CM7="",NA(),CM7)</f>
        <v>28.89</v>
      </c>
      <c r="CN6" s="33">
        <f t="shared" si="10"/>
        <v>38.58</v>
      </c>
      <c r="CO6" s="33">
        <f t="shared" si="10"/>
        <v>46.47</v>
      </c>
      <c r="CP6" s="33">
        <f t="shared" si="10"/>
        <v>56.79</v>
      </c>
      <c r="CQ6" s="33">
        <f t="shared" si="10"/>
        <v>39.770000000000003</v>
      </c>
      <c r="CR6" s="33">
        <f t="shared" si="10"/>
        <v>38.950000000000003</v>
      </c>
      <c r="CS6" s="33">
        <f t="shared" si="10"/>
        <v>40.07</v>
      </c>
      <c r="CT6" s="33">
        <f t="shared" si="10"/>
        <v>39.92</v>
      </c>
      <c r="CU6" s="33">
        <f t="shared" si="10"/>
        <v>41.63</v>
      </c>
      <c r="CV6" s="32" t="str">
        <f>IF(CV7="","",IF(CV7="-","【-】","【"&amp;SUBSTITUTE(TEXT(CV7,"#,##0.00"),"-","△")&amp;"】"))</f>
        <v>【60.35】</v>
      </c>
      <c r="CW6" s="33">
        <f>IF(CW7="",NA(),CW7)</f>
        <v>31.57</v>
      </c>
      <c r="CX6" s="33">
        <f t="shared" ref="CX6:DF6" si="11">IF(CX7="",NA(),CX7)</f>
        <v>34.380000000000003</v>
      </c>
      <c r="CY6" s="33">
        <f t="shared" si="11"/>
        <v>39.93</v>
      </c>
      <c r="CZ6" s="33">
        <f t="shared" si="11"/>
        <v>45.1</v>
      </c>
      <c r="DA6" s="33">
        <f t="shared" si="11"/>
        <v>52.04</v>
      </c>
      <c r="DB6" s="33">
        <f t="shared" si="11"/>
        <v>65.66</v>
      </c>
      <c r="DC6" s="33">
        <f t="shared" si="11"/>
        <v>65.599999999999994</v>
      </c>
      <c r="DD6" s="33">
        <f t="shared" si="11"/>
        <v>66</v>
      </c>
      <c r="DE6" s="33">
        <f t="shared" si="11"/>
        <v>65.86</v>
      </c>
      <c r="DF6" s="33">
        <f t="shared" si="11"/>
        <v>66.33</v>
      </c>
      <c r="DG6" s="32" t="str">
        <f>IF(DG7="","",IF(DG7="-","【-】","【"&amp;SUBSTITUTE(TEXT(DG7,"#,##0.00"),"-","△")&amp;"】"))</f>
        <v>【94.57】</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0.14000000000000001</v>
      </c>
      <c r="EJ6" s="33">
        <f t="shared" si="14"/>
        <v>0.18</v>
      </c>
      <c r="EK6" s="33">
        <f t="shared" si="14"/>
        <v>0.18</v>
      </c>
      <c r="EL6" s="33">
        <f t="shared" si="14"/>
        <v>0.19</v>
      </c>
      <c r="EM6" s="33">
        <f t="shared" si="14"/>
        <v>0.16</v>
      </c>
      <c r="EN6" s="32" t="str">
        <f>IF(EN7="","",IF(EN7="-","【-】","【"&amp;SUBSTITUTE(TEXT(EN7,"#,##0.00"),"-","△")&amp;"】"))</f>
        <v>【0.17】</v>
      </c>
    </row>
    <row r="7" spans="1:144" s="34" customFormat="1">
      <c r="A7" s="26"/>
      <c r="B7" s="35">
        <v>2014</v>
      </c>
      <c r="C7" s="35">
        <v>303666</v>
      </c>
      <c r="D7" s="35">
        <v>47</v>
      </c>
      <c r="E7" s="35">
        <v>17</v>
      </c>
      <c r="F7" s="35">
        <v>1</v>
      </c>
      <c r="G7" s="35">
        <v>0</v>
      </c>
      <c r="H7" s="35" t="s">
        <v>96</v>
      </c>
      <c r="I7" s="35" t="s">
        <v>97</v>
      </c>
      <c r="J7" s="35" t="s">
        <v>98</v>
      </c>
      <c r="K7" s="35" t="s">
        <v>99</v>
      </c>
      <c r="L7" s="35" t="s">
        <v>100</v>
      </c>
      <c r="M7" s="36" t="s">
        <v>101</v>
      </c>
      <c r="N7" s="36" t="s">
        <v>102</v>
      </c>
      <c r="O7" s="36">
        <v>26.62</v>
      </c>
      <c r="P7" s="36">
        <v>96.97</v>
      </c>
      <c r="Q7" s="36">
        <v>2586</v>
      </c>
      <c r="R7" s="36">
        <v>27460</v>
      </c>
      <c r="S7" s="36">
        <v>351.84</v>
      </c>
      <c r="T7" s="36">
        <v>78.05</v>
      </c>
      <c r="U7" s="36">
        <v>7290</v>
      </c>
      <c r="V7" s="36">
        <v>2.2000000000000002</v>
      </c>
      <c r="W7" s="36">
        <v>3313.64</v>
      </c>
      <c r="X7" s="36">
        <v>102.93</v>
      </c>
      <c r="Y7" s="36">
        <v>97.55</v>
      </c>
      <c r="Z7" s="36">
        <v>99.69</v>
      </c>
      <c r="AA7" s="36">
        <v>95.81</v>
      </c>
      <c r="AB7" s="36">
        <v>92.11</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5824.14</v>
      </c>
      <c r="BF7" s="36">
        <v>4912.5600000000004</v>
      </c>
      <c r="BG7" s="36">
        <v>4190.37</v>
      </c>
      <c r="BH7" s="36">
        <v>4085.35</v>
      </c>
      <c r="BI7" s="36">
        <v>3327.63</v>
      </c>
      <c r="BJ7" s="36">
        <v>1882.66</v>
      </c>
      <c r="BK7" s="36">
        <v>1749.66</v>
      </c>
      <c r="BL7" s="36">
        <v>1574.53</v>
      </c>
      <c r="BM7" s="36">
        <v>1506.51</v>
      </c>
      <c r="BN7" s="36">
        <v>1315.67</v>
      </c>
      <c r="BO7" s="36">
        <v>776.35</v>
      </c>
      <c r="BP7" s="36">
        <v>16.34</v>
      </c>
      <c r="BQ7" s="36">
        <v>24.7</v>
      </c>
      <c r="BR7" s="36">
        <v>27.7</v>
      </c>
      <c r="BS7" s="36">
        <v>28.99</v>
      </c>
      <c r="BT7" s="36">
        <v>31.79</v>
      </c>
      <c r="BU7" s="36">
        <v>54.67</v>
      </c>
      <c r="BV7" s="36">
        <v>54.46</v>
      </c>
      <c r="BW7" s="36">
        <v>57.36</v>
      </c>
      <c r="BX7" s="36">
        <v>57.33</v>
      </c>
      <c r="BY7" s="36">
        <v>60.78</v>
      </c>
      <c r="BZ7" s="36">
        <v>96.57</v>
      </c>
      <c r="CA7" s="36">
        <v>785.03</v>
      </c>
      <c r="CB7" s="36">
        <v>520.47</v>
      </c>
      <c r="CC7" s="36">
        <v>462.32</v>
      </c>
      <c r="CD7" s="36">
        <v>445.9</v>
      </c>
      <c r="CE7" s="36">
        <v>418</v>
      </c>
      <c r="CF7" s="36">
        <v>290.26</v>
      </c>
      <c r="CG7" s="36">
        <v>293.08999999999997</v>
      </c>
      <c r="CH7" s="36">
        <v>279.91000000000003</v>
      </c>
      <c r="CI7" s="36">
        <v>284.52999999999997</v>
      </c>
      <c r="CJ7" s="36">
        <v>276.26</v>
      </c>
      <c r="CK7" s="36">
        <v>142.28</v>
      </c>
      <c r="CL7" s="36">
        <v>18.95</v>
      </c>
      <c r="CM7" s="36">
        <v>28.89</v>
      </c>
      <c r="CN7" s="36">
        <v>38.58</v>
      </c>
      <c r="CO7" s="36">
        <v>46.47</v>
      </c>
      <c r="CP7" s="36">
        <v>56.79</v>
      </c>
      <c r="CQ7" s="36">
        <v>39.770000000000003</v>
      </c>
      <c r="CR7" s="36">
        <v>38.950000000000003</v>
      </c>
      <c r="CS7" s="36">
        <v>40.07</v>
      </c>
      <c r="CT7" s="36">
        <v>39.92</v>
      </c>
      <c r="CU7" s="36">
        <v>41.63</v>
      </c>
      <c r="CV7" s="36">
        <v>60.35</v>
      </c>
      <c r="CW7" s="36">
        <v>31.57</v>
      </c>
      <c r="CX7" s="36">
        <v>34.380000000000003</v>
      </c>
      <c r="CY7" s="36">
        <v>39.93</v>
      </c>
      <c r="CZ7" s="36">
        <v>45.1</v>
      </c>
      <c r="DA7" s="36">
        <v>52.04</v>
      </c>
      <c r="DB7" s="36">
        <v>65.66</v>
      </c>
      <c r="DC7" s="36">
        <v>65.599999999999994</v>
      </c>
      <c r="DD7" s="36">
        <v>66</v>
      </c>
      <c r="DE7" s="36">
        <v>65.86</v>
      </c>
      <c r="DF7" s="36">
        <v>66.33</v>
      </c>
      <c r="DG7" s="36">
        <v>94.57</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0.14000000000000001</v>
      </c>
      <c r="EJ7" s="36">
        <v>0.18</v>
      </c>
      <c r="EK7" s="36">
        <v>0.18</v>
      </c>
      <c r="EL7" s="36">
        <v>0.19</v>
      </c>
      <c r="EM7" s="36">
        <v>0.16</v>
      </c>
      <c r="EN7" s="36">
        <v>0.17</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和歌山県</cp:lastModifiedBy>
  <cp:lastPrinted>2016-02-22T00:28:05Z</cp:lastPrinted>
  <dcterms:created xsi:type="dcterms:W3CDTF">2016-02-03T08:55:36Z</dcterms:created>
  <dcterms:modified xsi:type="dcterms:W3CDTF">2016-02-23T05:49:34Z</dcterms:modified>
  <cp:category/>
</cp:coreProperties>
</file>