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AQ8" i="4" s="1"/>
  <c r="Q6" i="5"/>
  <c r="AI8" i="4" s="1"/>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<sst xmlns="http://schemas.openxmlformats.org/spreadsheetml/2006/main" count="217" uniqueCount="107">
  <si>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</si>
  <si>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</si>
  <si>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</si>
  <si>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</si>
  <si>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</si>
  <si>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</si>
  <si>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</si>
  <si>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</si>
  <si>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</si>
  <si>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</si>
  <si>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</si>
  <si>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</si>
  <si>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</si>
  <si>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</si>
  <si>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</si>
  <si>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</si>
  <si>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</si>
  <si>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</si>
  <si>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</si>
  <si>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</si>
  <si>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</si>
  <si>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</si>
  <si>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</si>
  <si>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</si>
  <si>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</si>
  <si>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</si>
  <si>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</si>
  <si>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</si>
  <si>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</si>
  <si>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</si>
  <si>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</si>
  <si>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</si>
  <si>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</si>
  <si>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</si>
  <si>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</si>
  <si>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</si>
  <si>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</si>
  <si>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</si>
  <si>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</si>
  <si>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</si>
  <si>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</si>
  <si>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</si>
  <si>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</si>
  <si>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</si>
  <si>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</si>
  <si>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</si>
  <si>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</si>
  <si>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</si>
  <si>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</si>
  <si>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</si>
  <si>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</si>
  <si>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</si>
  <si>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</si>
  <si>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</si>
  <si>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</si>
  <si>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</si>
  <si>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</si>
  <si>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</si>
  <si>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</si>
  <si>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</si>
  <si>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</si>
  <si>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</si>
  <si>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</si>
  <si>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</si>
  <si>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</si>
  <si>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</si>
  <si>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</si>
  <si>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</si>
  <si>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</si>
  <si>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</si>
  <si>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</si>
  <si>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</si>
  <si>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</si>
  <si>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</si>
  <si>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</si>
  <si>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</si>
  <si>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</si>
  <si>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</si>
  <si>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</si>
  <si>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</si>
  <si>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</si>
  <si>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</si>
  <si>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</si>
  <si>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</si>
  <si>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</si>
  <si>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</si>
  <si>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</si>
  <si>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</si>
  <si>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</si>
  <si>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</si>
  <si>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</si>
  <si>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</si>
  <si>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</si>
  <si>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有田川町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</si>
  <si>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</si>
  <si>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</si>
  <si>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</si>
  <si>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</si>
  <si>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</si>
  <si>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</si>
  <si>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</si>
  <si>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</si>
  <si>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</si>
  <si>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</si>
  <si>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経常収支比率は100％を超え黒字であり、類似団体と比較すると毎年約15％程度高い数値となっているが、今後の施設更新を視野に入れ更なる経費削減に努める必要がある。
　流動比率は短期債務に対する支払い能力を表しているが、会計基準改正によって平成26年度から翌年度に支払う企業債償還金、賞与引当金を流動負債に新たに計上することとなり、類似団体と同様に流動負債に対する流動資産の割合が前年度より減った。
　企業債残高対給水収益比率は例年数値が下がってきており、類似団体と比較しても企業債が給水収益に占める割合は低い。
　料金回収率は100％を超え給水に係る費用が収益で賄えていることが分かり、類似団体と比較しても高い水準で推移している。
　有収水量1㎥あたりに係る費用を示す給水原価は近年ほぼ横ばいで推移しているものの、平成26年度では類似団体と比較すると約30円程度低い数値となっている。
　施設利用率は配水能力に対する配水量の割合で、類似団体と同じような数値をほぼ横ばいで推移し比較的施設を有効利用していることが分かるが、今後も需要変動を見越して適正規模の維持に努めなければならない。
　有収率は平成22年度および平成24年度において大幅に下がっているが、漏水調査等原因を追究し修繕したことによって改善し翌年度には類似団体と同じような数値になった。</t>
    <phoneticPr fontId="4"/>
  </si>
  <si>
    <t>　有形固定資産減価償却率は管路更新など償却資産の更新を毎年行っていることから近年ほぼ同じ数値で推移している。平成26年度の数値で見ると、近年の管路更新の影響もあり約40％と類似団体と比較すると有形固定資産全体では低いが、機械装置では約80%となっており、今後は管路以外にも計画的更新が必要である。
　管路更新率は当該年度に更新した管路延長の割合を表しているが、公共下水道事業に伴う水道管の布設替えを行ったことが更新率を上げた大きな要因となっている。類似団体と比較すると、年度によって異なるものの数値は上回っている。</t>
    <phoneticPr fontId="4"/>
  </si>
  <si>
    <t>　現状では黒字が続いているが、人口減少および近年の節水傾向を踏まえた給水収益の減収や今後の施設更新に備えた資金確保のため更なる費用削減に取り組まなければならない。また、施設の効率的な稼働が給水収益に反映されることから、今後においても漏水等不具合を早期発見し有効的な運営を行う必要がある。
　法定耐用年数を近い将来迎えることを見据えた計画的な管路更新が必要となり、また、水道管以外にも有形固定資産のうち償却資産の更新や耐震化に備えて財源の確保が必要である。
資金運用の面からも投資計画等により健全な経営を行っていくよう努めなければならない。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</si>
</sst>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1.51</c:v>
                </c:pt>
                <c:pt idx="1">
                  <c:v>2.14</c:v>
                </c:pt>
                <c:pt idx="2">
                  <c:v>1.71</c:v>
                </c:pt>
                <c:pt idx="3">
                  <c:v>2.52</c:v>
                </c:pt>
                <c:pt idx="4">
                  <c:v>1.93</c:v>
                </c:pt>
              </c:numCache>
            </c:numRef>
          </c:val>
        </c:ser>
        <c:dLbls>
          <c:showLegendKey val="0"/>
          <c:showVal val="0"/>
          <c:showCatName val="0"/>
          <c:showSerName val="0"/>
          <c:showPercent val="0"/>
          <c:showBubbleSize val="0"/>
        </c:dLbls>
        <c:gapWidth val="150"/>
        <c:axId val="112806144"/>
        <c:axId val="11281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112806144"/>
        <c:axId val="112812416"/>
      </c:lineChart>
      <c:dateAx>
        <c:axId val="112806144"/>
        <c:scaling>
          <c:orientation val="minMax"/>
        </c:scaling>
        <c:delete val="1"/>
        <c:axPos val="b"/>
        <c:numFmt formatCode="ge" sourceLinked="1"/>
        <c:majorTickMark val="none"/>
        <c:minorTickMark val="none"/>
        <c:tickLblPos val="none"/>
        <c:crossAx val="112812416"/>
        <c:crosses val="autoZero"/>
        <c:auto val="1"/>
        <c:lblOffset val="100"/>
        <c:baseTimeUnit val="years"/>
      </c:dateAx>
      <c:valAx>
        <c:axId val="11281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0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68.16</c:v>
                </c:pt>
                <c:pt idx="1">
                  <c:v>59.24</c:v>
                </c:pt>
                <c:pt idx="2">
                  <c:v>60.62</c:v>
                </c:pt>
                <c:pt idx="3">
                  <c:v>58.86</c:v>
                </c:pt>
                <c:pt idx="4">
                  <c:v>55.04</c:v>
                </c:pt>
              </c:numCache>
            </c:numRef>
          </c:val>
        </c:ser>
        <c:dLbls>
          <c:showLegendKey val="0"/>
          <c:showVal val="0"/>
          <c:showCatName val="0"/>
          <c:showSerName val="0"/>
          <c:showPercent val="0"/>
          <c:showBubbleSize val="0"/>
        </c:dLbls>
        <c:gapWidth val="150"/>
        <c:axId val="114571904"/>
        <c:axId val="11459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114571904"/>
        <c:axId val="114594560"/>
      </c:lineChart>
      <c:dateAx>
        <c:axId val="114571904"/>
        <c:scaling>
          <c:orientation val="minMax"/>
        </c:scaling>
        <c:delete val="1"/>
        <c:axPos val="b"/>
        <c:numFmt formatCode="ge" sourceLinked="1"/>
        <c:majorTickMark val="none"/>
        <c:minorTickMark val="none"/>
        <c:tickLblPos val="none"/>
        <c:crossAx val="114594560"/>
        <c:crosses val="autoZero"/>
        <c:auto val="1"/>
        <c:lblOffset val="100"/>
        <c:baseTimeUnit val="years"/>
      </c:dateAx>
      <c:valAx>
        <c:axId val="11459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7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80.760000000000005</c:v>
                </c:pt>
                <c:pt idx="1">
                  <c:v>84.34</c:v>
                </c:pt>
                <c:pt idx="2">
                  <c:v>78.989999999999995</c:v>
                </c:pt>
                <c:pt idx="3">
                  <c:v>83.95</c:v>
                </c:pt>
                <c:pt idx="4">
                  <c:v>83.88</c:v>
                </c:pt>
              </c:numCache>
            </c:numRef>
          </c:val>
        </c:ser>
        <c:dLbls>
          <c:showLegendKey val="0"/>
          <c:showVal val="0"/>
          <c:showCatName val="0"/>
          <c:showSerName val="0"/>
          <c:showPercent val="0"/>
          <c:showBubbleSize val="0"/>
        </c:dLbls>
        <c:gapWidth val="150"/>
        <c:axId val="114620672"/>
        <c:axId val="11463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114620672"/>
        <c:axId val="114631040"/>
      </c:lineChart>
      <c:dateAx>
        <c:axId val="114620672"/>
        <c:scaling>
          <c:orientation val="minMax"/>
        </c:scaling>
        <c:delete val="1"/>
        <c:axPos val="b"/>
        <c:numFmt formatCode="ge" sourceLinked="1"/>
        <c:majorTickMark val="none"/>
        <c:minorTickMark val="none"/>
        <c:tickLblPos val="none"/>
        <c:crossAx val="114631040"/>
        <c:crosses val="autoZero"/>
        <c:auto val="1"/>
        <c:lblOffset val="100"/>
        <c:baseTimeUnit val="years"/>
      </c:dateAx>
      <c:valAx>
        <c:axId val="11463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2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126.67</c:v>
                </c:pt>
                <c:pt idx="1">
                  <c:v>122.71</c:v>
                </c:pt>
                <c:pt idx="2">
                  <c:v>124.72</c:v>
                </c:pt>
                <c:pt idx="3">
                  <c:v>132.33000000000001</c:v>
                </c:pt>
                <c:pt idx="4">
                  <c:v>125.61</c:v>
                </c:pt>
              </c:numCache>
            </c:numRef>
          </c:val>
        </c:ser>
        <c:dLbls>
          <c:showLegendKey val="0"/>
          <c:showVal val="0"/>
          <c:showCatName val="0"/>
          <c:showSerName val="0"/>
          <c:showPercent val="0"/>
          <c:showBubbleSize val="0"/>
        </c:dLbls>
        <c:gapWidth val="150"/>
        <c:axId val="112842624"/>
        <c:axId val="11284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112842624"/>
        <c:axId val="112848896"/>
      </c:lineChart>
      <c:dateAx>
        <c:axId val="112842624"/>
        <c:scaling>
          <c:orientation val="minMax"/>
        </c:scaling>
        <c:delete val="1"/>
        <c:axPos val="b"/>
        <c:numFmt formatCode="ge" sourceLinked="1"/>
        <c:majorTickMark val="none"/>
        <c:minorTickMark val="none"/>
        <c:tickLblPos val="none"/>
        <c:crossAx val="112848896"/>
        <c:crosses val="autoZero"/>
        <c:auto val="1"/>
        <c:lblOffset val="100"/>
        <c:baseTimeUnit val="years"/>
      </c:dateAx>
      <c:valAx>
        <c:axId val="112848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84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36.85</c:v>
                </c:pt>
                <c:pt idx="1">
                  <c:v>37.83</c:v>
                </c:pt>
                <c:pt idx="2">
                  <c:v>37.81</c:v>
                </c:pt>
                <c:pt idx="3">
                  <c:v>39.369999999999997</c:v>
                </c:pt>
                <c:pt idx="4">
                  <c:v>40.82</c:v>
                </c:pt>
              </c:numCache>
            </c:numRef>
          </c:val>
        </c:ser>
        <c:dLbls>
          <c:showLegendKey val="0"/>
          <c:showVal val="0"/>
          <c:showCatName val="0"/>
          <c:showSerName val="0"/>
          <c:showPercent val="0"/>
          <c:showBubbleSize val="0"/>
        </c:dLbls>
        <c:gapWidth val="150"/>
        <c:axId val="113927680"/>
        <c:axId val="11392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113927680"/>
        <c:axId val="113929600"/>
      </c:lineChart>
      <c:dateAx>
        <c:axId val="113927680"/>
        <c:scaling>
          <c:orientation val="minMax"/>
        </c:scaling>
        <c:delete val="1"/>
        <c:axPos val="b"/>
        <c:numFmt formatCode="ge" sourceLinked="1"/>
        <c:majorTickMark val="none"/>
        <c:minorTickMark val="none"/>
        <c:tickLblPos val="none"/>
        <c:crossAx val="113929600"/>
        <c:crosses val="autoZero"/>
        <c:auto val="1"/>
        <c:lblOffset val="100"/>
        <c:baseTimeUnit val="years"/>
      </c:dateAx>
      <c:valAx>
        <c:axId val="11392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92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4297472"/>
        <c:axId val="11431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114297472"/>
        <c:axId val="114311936"/>
      </c:lineChart>
      <c:dateAx>
        <c:axId val="114297472"/>
        <c:scaling>
          <c:orientation val="minMax"/>
        </c:scaling>
        <c:delete val="1"/>
        <c:axPos val="b"/>
        <c:numFmt formatCode="ge" sourceLinked="1"/>
        <c:majorTickMark val="none"/>
        <c:minorTickMark val="none"/>
        <c:tickLblPos val="none"/>
        <c:crossAx val="114311936"/>
        <c:crosses val="autoZero"/>
        <c:auto val="1"/>
        <c:lblOffset val="100"/>
        <c:baseTimeUnit val="years"/>
      </c:dateAx>
      <c:valAx>
        <c:axId val="11431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9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4345472"/>
        <c:axId val="11434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114345472"/>
        <c:axId val="114347392"/>
      </c:lineChart>
      <c:dateAx>
        <c:axId val="114345472"/>
        <c:scaling>
          <c:orientation val="minMax"/>
        </c:scaling>
        <c:delete val="1"/>
        <c:axPos val="b"/>
        <c:numFmt formatCode="ge" sourceLinked="1"/>
        <c:majorTickMark val="none"/>
        <c:minorTickMark val="none"/>
        <c:tickLblPos val="none"/>
        <c:crossAx val="114347392"/>
        <c:crosses val="autoZero"/>
        <c:auto val="1"/>
        <c:lblOffset val="100"/>
        <c:baseTimeUnit val="years"/>
      </c:dateAx>
      <c:valAx>
        <c:axId val="114347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34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417.09</c:v>
                </c:pt>
                <c:pt idx="1">
                  <c:v>568.37</c:v>
                </c:pt>
                <c:pt idx="2">
                  <c:v>448.72</c:v>
                </c:pt>
                <c:pt idx="3">
                  <c:v>655.01</c:v>
                </c:pt>
                <c:pt idx="4">
                  <c:v>456.69</c:v>
                </c:pt>
              </c:numCache>
            </c:numRef>
          </c:val>
        </c:ser>
        <c:dLbls>
          <c:showLegendKey val="0"/>
          <c:showVal val="0"/>
          <c:showCatName val="0"/>
          <c:showSerName val="0"/>
          <c:showPercent val="0"/>
          <c:showBubbleSize val="0"/>
        </c:dLbls>
        <c:gapWidth val="150"/>
        <c:axId val="114386048"/>
        <c:axId val="11438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114386048"/>
        <c:axId val="114387968"/>
      </c:lineChart>
      <c:dateAx>
        <c:axId val="114386048"/>
        <c:scaling>
          <c:orientation val="minMax"/>
        </c:scaling>
        <c:delete val="1"/>
        <c:axPos val="b"/>
        <c:numFmt formatCode="ge" sourceLinked="1"/>
        <c:majorTickMark val="none"/>
        <c:minorTickMark val="none"/>
        <c:tickLblPos val="none"/>
        <c:crossAx val="114387968"/>
        <c:crosses val="autoZero"/>
        <c:auto val="1"/>
        <c:lblOffset val="100"/>
        <c:baseTimeUnit val="years"/>
      </c:dateAx>
      <c:valAx>
        <c:axId val="114387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38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266.58999999999997</c:v>
                </c:pt>
                <c:pt idx="1">
                  <c:v>267.69</c:v>
                </c:pt>
                <c:pt idx="2">
                  <c:v>252.14</c:v>
                </c:pt>
                <c:pt idx="3">
                  <c:v>230.7</c:v>
                </c:pt>
                <c:pt idx="4">
                  <c:v>238.57</c:v>
                </c:pt>
              </c:numCache>
            </c:numRef>
          </c:val>
        </c:ser>
        <c:dLbls>
          <c:showLegendKey val="0"/>
          <c:showVal val="0"/>
          <c:showCatName val="0"/>
          <c:showSerName val="0"/>
          <c:showPercent val="0"/>
          <c:showBubbleSize val="0"/>
        </c:dLbls>
        <c:gapWidth val="150"/>
        <c:axId val="114418432"/>
        <c:axId val="11442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114418432"/>
        <c:axId val="114420352"/>
      </c:lineChart>
      <c:dateAx>
        <c:axId val="114418432"/>
        <c:scaling>
          <c:orientation val="minMax"/>
        </c:scaling>
        <c:delete val="1"/>
        <c:axPos val="b"/>
        <c:numFmt formatCode="ge" sourceLinked="1"/>
        <c:majorTickMark val="none"/>
        <c:minorTickMark val="none"/>
        <c:tickLblPos val="none"/>
        <c:crossAx val="114420352"/>
        <c:crosses val="autoZero"/>
        <c:auto val="1"/>
        <c:lblOffset val="100"/>
        <c:baseTimeUnit val="years"/>
      </c:dateAx>
      <c:valAx>
        <c:axId val="114420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41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118.66</c:v>
                </c:pt>
                <c:pt idx="1">
                  <c:v>114.59</c:v>
                </c:pt>
                <c:pt idx="2">
                  <c:v>117.26</c:v>
                </c:pt>
                <c:pt idx="3">
                  <c:v>119.96</c:v>
                </c:pt>
                <c:pt idx="4">
                  <c:v>119.73</c:v>
                </c:pt>
              </c:numCache>
            </c:numRef>
          </c:val>
        </c:ser>
        <c:dLbls>
          <c:showLegendKey val="0"/>
          <c:showVal val="0"/>
          <c:showCatName val="0"/>
          <c:showSerName val="0"/>
          <c:showPercent val="0"/>
          <c:showBubbleSize val="0"/>
        </c:dLbls>
        <c:gapWidth val="150"/>
        <c:axId val="114466816"/>
        <c:axId val="11446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114466816"/>
        <c:axId val="114468736"/>
      </c:lineChart>
      <c:dateAx>
        <c:axId val="114466816"/>
        <c:scaling>
          <c:orientation val="minMax"/>
        </c:scaling>
        <c:delete val="1"/>
        <c:axPos val="b"/>
        <c:numFmt formatCode="ge" sourceLinked="1"/>
        <c:majorTickMark val="none"/>
        <c:minorTickMark val="none"/>
        <c:tickLblPos val="none"/>
        <c:crossAx val="114468736"/>
        <c:crosses val="autoZero"/>
        <c:auto val="1"/>
        <c:lblOffset val="100"/>
        <c:baseTimeUnit val="years"/>
      </c:dateAx>
      <c:valAx>
        <c:axId val="11446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6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127.85</c:v>
                </c:pt>
                <c:pt idx="1">
                  <c:v>137.09</c:v>
                </c:pt>
                <c:pt idx="2">
                  <c:v>139.72</c:v>
                </c:pt>
                <c:pt idx="3">
                  <c:v>134.80000000000001</c:v>
                </c:pt>
                <c:pt idx="4">
                  <c:v>137.52000000000001</c:v>
                </c:pt>
              </c:numCache>
            </c:numRef>
          </c:val>
        </c:ser>
        <c:dLbls>
          <c:showLegendKey val="0"/>
          <c:showVal val="0"/>
          <c:showCatName val="0"/>
          <c:showSerName val="0"/>
          <c:showPercent val="0"/>
          <c:showBubbleSize val="0"/>
        </c:dLbls>
        <c:gapWidth val="150"/>
        <c:axId val="114490368"/>
        <c:axId val="11455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114490368"/>
        <c:axId val="114558080"/>
      </c:lineChart>
      <c:dateAx>
        <c:axId val="114490368"/>
        <c:scaling>
          <c:orientation val="minMax"/>
        </c:scaling>
        <c:delete val="1"/>
        <c:axPos val="b"/>
        <c:numFmt formatCode="ge" sourceLinked="1"/>
        <c:majorTickMark val="none"/>
        <c:minorTickMark val="none"/>
        <c:tickLblPos val="none"/>
        <c:crossAx val="114558080"/>
        <c:crosses val="autoZero"/>
        <c:auto val="1"/>
        <c:lblOffset val="100"/>
        <c:baseTimeUnit val="years"/>
      </c:dateAx>
      <c:valAx>
        <c:axId val="11455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9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Z83" sqref="BZ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和歌山県　有田川町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27460</v>
      </c>
      <c r="AJ8" s="75"/>
      <c r="AK8" s="75"/>
      <c r="AL8" s="75"/>
      <c r="AM8" s="75"/>
      <c r="AN8" s="75"/>
      <c r="AO8" s="75"/>
      <c r="AP8" s="76"/>
      <c r="AQ8" s="57">
        <f>データ!R6</f>
        <v>351.84</v>
      </c>
      <c r="AR8" s="57"/>
      <c r="AS8" s="57"/>
      <c r="AT8" s="57"/>
      <c r="AU8" s="57"/>
      <c r="AV8" s="57"/>
      <c r="AW8" s="57"/>
      <c r="AX8" s="57"/>
      <c r="AY8" s="57">
        <f>データ!S6</f>
        <v>78.05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79.040000000000006</v>
      </c>
      <c r="K10" s="57"/>
      <c r="L10" s="57"/>
      <c r="M10" s="57"/>
      <c r="N10" s="57"/>
      <c r="O10" s="57"/>
      <c r="P10" s="57"/>
      <c r="Q10" s="57"/>
      <c r="R10" s="57">
        <f>データ!O6</f>
        <v>58.1</v>
      </c>
      <c r="S10" s="57"/>
      <c r="T10" s="57"/>
      <c r="U10" s="57"/>
      <c r="V10" s="57"/>
      <c r="W10" s="57"/>
      <c r="X10" s="57"/>
      <c r="Y10" s="57"/>
      <c r="Z10" s="65">
        <f>データ!P6</f>
        <v>3130</v>
      </c>
      <c r="AA10" s="65"/>
      <c r="AB10" s="65"/>
      <c r="AC10" s="65"/>
      <c r="AD10" s="65"/>
      <c r="AE10" s="65"/>
      <c r="AF10" s="65"/>
      <c r="AG10" s="65"/>
      <c r="AH10" s="2"/>
      <c r="AI10" s="65">
        <f>データ!T6</f>
        <v>15909</v>
      </c>
      <c r="AJ10" s="65"/>
      <c r="AK10" s="65"/>
      <c r="AL10" s="65"/>
      <c r="AM10" s="65"/>
      <c r="AN10" s="65"/>
      <c r="AO10" s="65"/>
      <c r="AP10" s="65"/>
      <c r="AQ10" s="57">
        <f>データ!U6</f>
        <v>31.12</v>
      </c>
      <c r="AR10" s="57"/>
      <c r="AS10" s="57"/>
      <c r="AT10" s="57"/>
      <c r="AU10" s="57"/>
      <c r="AV10" s="57"/>
      <c r="AW10" s="57"/>
      <c r="AX10" s="57"/>
      <c r="AY10" s="57">
        <f>データ!V6</f>
        <v>511.21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303666</v>
      </c>
      <c r="D6" s="31">
        <f t="shared" si="3"/>
        <v>46</v>
      </c>
      <c r="E6" s="31">
        <f t="shared" si="3"/>
        <v>1</v>
      </c>
      <c r="F6" s="31">
        <f t="shared" si="3"/>
        <v>0</v>
      </c>
      <c r="G6" s="31">
        <f t="shared" si="3"/>
        <v>1</v>
      </c>
      <c r="H6" s="31" t="str">
        <f t="shared" si="3"/>
        <v>和歌山県　有田川町</v>
      </c>
      <c r="I6" s="31" t="str">
        <f t="shared" si="3"/>
        <v>法適用</v>
      </c>
      <c r="J6" s="31" t="str">
        <f t="shared" si="3"/>
        <v>水道事業</v>
      </c>
      <c r="K6" s="31" t="str">
        <f t="shared" si="3"/>
        <v>末端給水事業</v>
      </c>
      <c r="L6" s="31" t="str">
        <f t="shared" si="3"/>
        <v>A6</v>
      </c>
      <c r="M6" s="32" t="str">
        <f t="shared" si="3"/>
        <v>-</v>
      </c>
      <c r="N6" s="32">
        <f t="shared" si="3"/>
        <v>79.040000000000006</v>
      </c>
      <c r="O6" s="32">
        <f t="shared" si="3"/>
        <v>58.1</v>
      </c>
      <c r="P6" s="32">
        <f t="shared" si="3"/>
        <v>3130</v>
      </c>
      <c r="Q6" s="32">
        <f t="shared" si="3"/>
        <v>27460</v>
      </c>
      <c r="R6" s="32">
        <f t="shared" si="3"/>
        <v>351.84</v>
      </c>
      <c r="S6" s="32">
        <f t="shared" si="3"/>
        <v>78.05</v>
      </c>
      <c r="T6" s="32">
        <f t="shared" si="3"/>
        <v>15909</v>
      </c>
      <c r="U6" s="32">
        <f t="shared" si="3"/>
        <v>31.12</v>
      </c>
      <c r="V6" s="32">
        <f t="shared" si="3"/>
        <v>511.21</v>
      </c>
      <c r="W6" s="33">
        <f>IF(W7="",NA(),W7)</f>
        <v>126.67</v>
      </c>
      <c r="X6" s="33">
        <f t="shared" ref="X6:AF6" si="4">IF(X7="",NA(),X7)</f>
        <v>122.71</v>
      </c>
      <c r="Y6" s="33">
        <f t="shared" si="4"/>
        <v>124.72</v>
      </c>
      <c r="Z6" s="33">
        <f t="shared" si="4"/>
        <v>132.33000000000001</v>
      </c>
      <c r="AA6" s="33">
        <f t="shared" si="4"/>
        <v>125.61</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417.09</v>
      </c>
      <c r="AT6" s="33">
        <f t="shared" ref="AT6:BB6" si="6">IF(AT7="",NA(),AT7)</f>
        <v>568.37</v>
      </c>
      <c r="AU6" s="33">
        <f t="shared" si="6"/>
        <v>448.72</v>
      </c>
      <c r="AV6" s="33">
        <f t="shared" si="6"/>
        <v>655.01</v>
      </c>
      <c r="AW6" s="33">
        <f t="shared" si="6"/>
        <v>456.69</v>
      </c>
      <c r="AX6" s="33">
        <f t="shared" si="6"/>
        <v>969.16</v>
      </c>
      <c r="AY6" s="33">
        <f t="shared" si="6"/>
        <v>995.5</v>
      </c>
      <c r="AZ6" s="33">
        <f t="shared" si="6"/>
        <v>915.5</v>
      </c>
      <c r="BA6" s="33">
        <f t="shared" si="6"/>
        <v>963.24</v>
      </c>
      <c r="BB6" s="33">
        <f t="shared" si="6"/>
        <v>381.53</v>
      </c>
      <c r="BC6" s="32" t="str">
        <f>IF(BC7="","",IF(BC7="-","【-】","【"&amp;SUBSTITUTE(TEXT(BC7,"#,##0.00"),"-","△")&amp;"】"))</f>
        <v>【264.16】</v>
      </c>
      <c r="BD6" s="33">
        <f>IF(BD7="",NA(),BD7)</f>
        <v>266.58999999999997</v>
      </c>
      <c r="BE6" s="33">
        <f t="shared" ref="BE6:BM6" si="7">IF(BE7="",NA(),BE7)</f>
        <v>267.69</v>
      </c>
      <c r="BF6" s="33">
        <f t="shared" si="7"/>
        <v>252.14</v>
      </c>
      <c r="BG6" s="33">
        <f t="shared" si="7"/>
        <v>230.7</v>
      </c>
      <c r="BH6" s="33">
        <f t="shared" si="7"/>
        <v>238.57</v>
      </c>
      <c r="BI6" s="33">
        <f t="shared" si="7"/>
        <v>421.66</v>
      </c>
      <c r="BJ6" s="33">
        <f t="shared" si="7"/>
        <v>414.59</v>
      </c>
      <c r="BK6" s="33">
        <f t="shared" si="7"/>
        <v>404.78</v>
      </c>
      <c r="BL6" s="33">
        <f t="shared" si="7"/>
        <v>400.38</v>
      </c>
      <c r="BM6" s="33">
        <f t="shared" si="7"/>
        <v>393.27</v>
      </c>
      <c r="BN6" s="32" t="str">
        <f>IF(BN7="","",IF(BN7="-","【-】","【"&amp;SUBSTITUTE(TEXT(BN7,"#,##0.00"),"-","△")&amp;"】"))</f>
        <v>【283.72】</v>
      </c>
      <c r="BO6" s="33">
        <f>IF(BO7="",NA(),BO7)</f>
        <v>118.66</v>
      </c>
      <c r="BP6" s="33">
        <f t="shared" ref="BP6:BX6" si="8">IF(BP7="",NA(),BP7)</f>
        <v>114.59</v>
      </c>
      <c r="BQ6" s="33">
        <f t="shared" si="8"/>
        <v>117.26</v>
      </c>
      <c r="BR6" s="33">
        <f t="shared" si="8"/>
        <v>119.96</v>
      </c>
      <c r="BS6" s="33">
        <f t="shared" si="8"/>
        <v>119.73</v>
      </c>
      <c r="BT6" s="33">
        <f t="shared" si="8"/>
        <v>99.51</v>
      </c>
      <c r="BU6" s="33">
        <f t="shared" si="8"/>
        <v>97.71</v>
      </c>
      <c r="BV6" s="33">
        <f t="shared" si="8"/>
        <v>98.07</v>
      </c>
      <c r="BW6" s="33">
        <f t="shared" si="8"/>
        <v>96.56</v>
      </c>
      <c r="BX6" s="33">
        <f t="shared" si="8"/>
        <v>100.47</v>
      </c>
      <c r="BY6" s="32" t="str">
        <f>IF(BY7="","",IF(BY7="-","【-】","【"&amp;SUBSTITUTE(TEXT(BY7,"#,##0.00"),"-","△")&amp;"】"))</f>
        <v>【104.60】</v>
      </c>
      <c r="BZ6" s="33">
        <f>IF(BZ7="",NA(),BZ7)</f>
        <v>127.85</v>
      </c>
      <c r="CA6" s="33">
        <f t="shared" ref="CA6:CI6" si="9">IF(CA7="",NA(),CA7)</f>
        <v>137.09</v>
      </c>
      <c r="CB6" s="33">
        <f t="shared" si="9"/>
        <v>139.72</v>
      </c>
      <c r="CC6" s="33">
        <f t="shared" si="9"/>
        <v>134.80000000000001</v>
      </c>
      <c r="CD6" s="33">
        <f t="shared" si="9"/>
        <v>137.52000000000001</v>
      </c>
      <c r="CE6" s="33">
        <f t="shared" si="9"/>
        <v>171.34</v>
      </c>
      <c r="CF6" s="33">
        <f t="shared" si="9"/>
        <v>173.56</v>
      </c>
      <c r="CG6" s="33">
        <f t="shared" si="9"/>
        <v>172.26</v>
      </c>
      <c r="CH6" s="33">
        <f t="shared" si="9"/>
        <v>177.14</v>
      </c>
      <c r="CI6" s="33">
        <f t="shared" si="9"/>
        <v>169.82</v>
      </c>
      <c r="CJ6" s="32" t="str">
        <f>IF(CJ7="","",IF(CJ7="-","【-】","【"&amp;SUBSTITUTE(TEXT(CJ7,"#,##0.00"),"-","△")&amp;"】"))</f>
        <v>【164.21】</v>
      </c>
      <c r="CK6" s="33">
        <f>IF(CK7="",NA(),CK7)</f>
        <v>68.16</v>
      </c>
      <c r="CL6" s="33">
        <f t="shared" ref="CL6:CT6" si="10">IF(CL7="",NA(),CL7)</f>
        <v>59.24</v>
      </c>
      <c r="CM6" s="33">
        <f t="shared" si="10"/>
        <v>60.62</v>
      </c>
      <c r="CN6" s="33">
        <f t="shared" si="10"/>
        <v>58.86</v>
      </c>
      <c r="CO6" s="33">
        <f t="shared" si="10"/>
        <v>55.04</v>
      </c>
      <c r="CP6" s="33">
        <f t="shared" si="10"/>
        <v>56.8</v>
      </c>
      <c r="CQ6" s="33">
        <f t="shared" si="10"/>
        <v>55.84</v>
      </c>
      <c r="CR6" s="33">
        <f t="shared" si="10"/>
        <v>55.68</v>
      </c>
      <c r="CS6" s="33">
        <f t="shared" si="10"/>
        <v>55.64</v>
      </c>
      <c r="CT6" s="33">
        <f t="shared" si="10"/>
        <v>55.13</v>
      </c>
      <c r="CU6" s="32" t="str">
        <f>IF(CU7="","",IF(CU7="-","【-】","【"&amp;SUBSTITUTE(TEXT(CU7,"#,##0.00"),"-","△")&amp;"】"))</f>
        <v>【59.80】</v>
      </c>
      <c r="CV6" s="33">
        <f>IF(CV7="",NA(),CV7)</f>
        <v>80.760000000000005</v>
      </c>
      <c r="CW6" s="33">
        <f t="shared" ref="CW6:DE6" si="11">IF(CW7="",NA(),CW7)</f>
        <v>84.34</v>
      </c>
      <c r="CX6" s="33">
        <f t="shared" si="11"/>
        <v>78.989999999999995</v>
      </c>
      <c r="CY6" s="33">
        <f t="shared" si="11"/>
        <v>83.95</v>
      </c>
      <c r="CZ6" s="33">
        <f t="shared" si="11"/>
        <v>83.88</v>
      </c>
      <c r="DA6" s="33">
        <f t="shared" si="11"/>
        <v>83.67</v>
      </c>
      <c r="DB6" s="33">
        <f t="shared" si="11"/>
        <v>83.11</v>
      </c>
      <c r="DC6" s="33">
        <f t="shared" si="11"/>
        <v>83.18</v>
      </c>
      <c r="DD6" s="33">
        <f t="shared" si="11"/>
        <v>83.09</v>
      </c>
      <c r="DE6" s="33">
        <f t="shared" si="11"/>
        <v>83</v>
      </c>
      <c r="DF6" s="32" t="str">
        <f>IF(DF7="","",IF(DF7="-","【-】","【"&amp;SUBSTITUTE(TEXT(DF7,"#,##0.00"),"-","△")&amp;"】"))</f>
        <v>【89.78】</v>
      </c>
      <c r="DG6" s="33">
        <f>IF(DG7="",NA(),DG7)</f>
        <v>36.85</v>
      </c>
      <c r="DH6" s="33">
        <f t="shared" ref="DH6:DP6" si="12">IF(DH7="",NA(),DH7)</f>
        <v>37.83</v>
      </c>
      <c r="DI6" s="33">
        <f t="shared" si="12"/>
        <v>37.81</v>
      </c>
      <c r="DJ6" s="33">
        <f t="shared" si="12"/>
        <v>39.369999999999997</v>
      </c>
      <c r="DK6" s="33">
        <f t="shared" si="12"/>
        <v>40.82</v>
      </c>
      <c r="DL6" s="33">
        <f t="shared" si="12"/>
        <v>36.21</v>
      </c>
      <c r="DM6" s="33">
        <f t="shared" si="12"/>
        <v>37.090000000000003</v>
      </c>
      <c r="DN6" s="33">
        <f t="shared" si="12"/>
        <v>38.07</v>
      </c>
      <c r="DO6" s="33">
        <f t="shared" si="12"/>
        <v>39.06</v>
      </c>
      <c r="DP6" s="33">
        <f t="shared" si="12"/>
        <v>46.66</v>
      </c>
      <c r="DQ6" s="32" t="str">
        <f>IF(DQ7="","",IF(DQ7="-","【-】","【"&amp;SUBSTITUTE(TEXT(DQ7,"#,##0.00"),"-","△")&amp;"】"))</f>
        <v>【46.31】</v>
      </c>
      <c r="DR6" s="32">
        <f>IF(DR7="",NA(),DR7)</f>
        <v>0</v>
      </c>
      <c r="DS6" s="32">
        <f t="shared" ref="DS6:EA6" si="13">IF(DS7="",NA(),DS7)</f>
        <v>0</v>
      </c>
      <c r="DT6" s="32">
        <f t="shared" si="13"/>
        <v>0</v>
      </c>
      <c r="DU6" s="32">
        <f t="shared" si="13"/>
        <v>0</v>
      </c>
      <c r="DV6" s="32">
        <f t="shared" si="13"/>
        <v>0</v>
      </c>
      <c r="DW6" s="33">
        <f t="shared" si="13"/>
        <v>6.46</v>
      </c>
      <c r="DX6" s="33">
        <f t="shared" si="13"/>
        <v>6.63</v>
      </c>
      <c r="DY6" s="33">
        <f t="shared" si="13"/>
        <v>7.73</v>
      </c>
      <c r="DZ6" s="33">
        <f t="shared" si="13"/>
        <v>8.8699999999999992</v>
      </c>
      <c r="EA6" s="33">
        <f t="shared" si="13"/>
        <v>9.85</v>
      </c>
      <c r="EB6" s="32" t="str">
        <f>IF(EB7="","",IF(EB7="-","【-】","【"&amp;SUBSTITUTE(TEXT(EB7,"#,##0.00"),"-","△")&amp;"】"))</f>
        <v>【12.42】</v>
      </c>
      <c r="EC6" s="33">
        <f>IF(EC7="",NA(),EC7)</f>
        <v>1.51</v>
      </c>
      <c r="ED6" s="33">
        <f t="shared" ref="ED6:EL6" si="14">IF(ED7="",NA(),ED7)</f>
        <v>2.14</v>
      </c>
      <c r="EE6" s="33">
        <f t="shared" si="14"/>
        <v>1.71</v>
      </c>
      <c r="EF6" s="33">
        <f t="shared" si="14"/>
        <v>2.52</v>
      </c>
      <c r="EG6" s="33">
        <f t="shared" si="14"/>
        <v>1.93</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303666</v>
      </c>
      <c r="D7" s="35">
        <v>46</v>
      </c>
      <c r="E7" s="35">
        <v>1</v>
      </c>
      <c r="F7" s="35">
        <v>0</v>
      </c>
      <c r="G7" s="35">
        <v>1</v>
      </c>
      <c r="H7" s="35" t="s">
        <v>93</v>
      </c>
      <c r="I7" s="35" t="s">
        <v>94</v>
      </c>
      <c r="J7" s="35" t="s">
        <v>95</v>
      </c>
      <c r="K7" s="35" t="s">
        <v>96</v>
      </c>
      <c r="L7" s="35" t="s">
        <v>97</v>
      </c>
      <c r="M7" s="36" t="s">
        <v>98</v>
      </c>
      <c r="N7" s="36">
        <v>79.040000000000006</v>
      </c>
      <c r="O7" s="36">
        <v>58.1</v>
      </c>
      <c r="P7" s="36">
        <v>3130</v>
      </c>
      <c r="Q7" s="36">
        <v>27460</v>
      </c>
      <c r="R7" s="36">
        <v>351.84</v>
      </c>
      <c r="S7" s="36">
        <v>78.05</v>
      </c>
      <c r="T7" s="36">
        <v>15909</v>
      </c>
      <c r="U7" s="36">
        <v>31.12</v>
      </c>
      <c r="V7" s="36">
        <v>511.21</v>
      </c>
      <c r="W7" s="36">
        <v>126.67</v>
      </c>
      <c r="X7" s="36">
        <v>122.71</v>
      </c>
      <c r="Y7" s="36">
        <v>124.72</v>
      </c>
      <c r="Z7" s="36">
        <v>132.33000000000001</v>
      </c>
      <c r="AA7" s="36">
        <v>125.61</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417.09</v>
      </c>
      <c r="AT7" s="36">
        <v>568.37</v>
      </c>
      <c r="AU7" s="36">
        <v>448.72</v>
      </c>
      <c r="AV7" s="36">
        <v>655.01</v>
      </c>
      <c r="AW7" s="36">
        <v>456.69</v>
      </c>
      <c r="AX7" s="36">
        <v>969.16</v>
      </c>
      <c r="AY7" s="36">
        <v>995.5</v>
      </c>
      <c r="AZ7" s="36">
        <v>915.5</v>
      </c>
      <c r="BA7" s="36">
        <v>963.24</v>
      </c>
      <c r="BB7" s="36">
        <v>381.53</v>
      </c>
      <c r="BC7" s="36">
        <v>264.16000000000003</v>
      </c>
      <c r="BD7" s="36">
        <v>266.58999999999997</v>
      </c>
      <c r="BE7" s="36">
        <v>267.69</v>
      </c>
      <c r="BF7" s="36">
        <v>252.14</v>
      </c>
      <c r="BG7" s="36">
        <v>230.7</v>
      </c>
      <c r="BH7" s="36">
        <v>238.57</v>
      </c>
      <c r="BI7" s="36">
        <v>421.66</v>
      </c>
      <c r="BJ7" s="36">
        <v>414.59</v>
      </c>
      <c r="BK7" s="36">
        <v>404.78</v>
      </c>
      <c r="BL7" s="36">
        <v>400.38</v>
      </c>
      <c r="BM7" s="36">
        <v>393.27</v>
      </c>
      <c r="BN7" s="36">
        <v>283.72000000000003</v>
      </c>
      <c r="BO7" s="36">
        <v>118.66</v>
      </c>
      <c r="BP7" s="36">
        <v>114.59</v>
      </c>
      <c r="BQ7" s="36">
        <v>117.26</v>
      </c>
      <c r="BR7" s="36">
        <v>119.96</v>
      </c>
      <c r="BS7" s="36">
        <v>119.73</v>
      </c>
      <c r="BT7" s="36">
        <v>99.51</v>
      </c>
      <c r="BU7" s="36">
        <v>97.71</v>
      </c>
      <c r="BV7" s="36">
        <v>98.07</v>
      </c>
      <c r="BW7" s="36">
        <v>96.56</v>
      </c>
      <c r="BX7" s="36">
        <v>100.47</v>
      </c>
      <c r="BY7" s="36">
        <v>104.6</v>
      </c>
      <c r="BZ7" s="36">
        <v>127.85</v>
      </c>
      <c r="CA7" s="36">
        <v>137.09</v>
      </c>
      <c r="CB7" s="36">
        <v>139.72</v>
      </c>
      <c r="CC7" s="36">
        <v>134.80000000000001</v>
      </c>
      <c r="CD7" s="36">
        <v>137.52000000000001</v>
      </c>
      <c r="CE7" s="36">
        <v>171.34</v>
      </c>
      <c r="CF7" s="36">
        <v>173.56</v>
      </c>
      <c r="CG7" s="36">
        <v>172.26</v>
      </c>
      <c r="CH7" s="36">
        <v>177.14</v>
      </c>
      <c r="CI7" s="36">
        <v>169.82</v>
      </c>
      <c r="CJ7" s="36">
        <v>164.21</v>
      </c>
      <c r="CK7" s="36">
        <v>68.16</v>
      </c>
      <c r="CL7" s="36">
        <v>59.24</v>
      </c>
      <c r="CM7" s="36">
        <v>60.62</v>
      </c>
      <c r="CN7" s="36">
        <v>58.86</v>
      </c>
      <c r="CO7" s="36">
        <v>55.04</v>
      </c>
      <c r="CP7" s="36">
        <v>56.8</v>
      </c>
      <c r="CQ7" s="36">
        <v>55.84</v>
      </c>
      <c r="CR7" s="36">
        <v>55.68</v>
      </c>
      <c r="CS7" s="36">
        <v>55.64</v>
      </c>
      <c r="CT7" s="36">
        <v>55.13</v>
      </c>
      <c r="CU7" s="36">
        <v>59.8</v>
      </c>
      <c r="CV7" s="36">
        <v>80.760000000000005</v>
      </c>
      <c r="CW7" s="36">
        <v>84.34</v>
      </c>
      <c r="CX7" s="36">
        <v>78.989999999999995</v>
      </c>
      <c r="CY7" s="36">
        <v>83.95</v>
      </c>
      <c r="CZ7" s="36">
        <v>83.88</v>
      </c>
      <c r="DA7" s="36">
        <v>83.67</v>
      </c>
      <c r="DB7" s="36">
        <v>83.11</v>
      </c>
      <c r="DC7" s="36">
        <v>83.18</v>
      </c>
      <c r="DD7" s="36">
        <v>83.09</v>
      </c>
      <c r="DE7" s="36">
        <v>83</v>
      </c>
      <c r="DF7" s="36">
        <v>89.78</v>
      </c>
      <c r="DG7" s="36">
        <v>36.85</v>
      </c>
      <c r="DH7" s="36">
        <v>37.83</v>
      </c>
      <c r="DI7" s="36">
        <v>37.81</v>
      </c>
      <c r="DJ7" s="36">
        <v>39.369999999999997</v>
      </c>
      <c r="DK7" s="36">
        <v>40.82</v>
      </c>
      <c r="DL7" s="36">
        <v>36.21</v>
      </c>
      <c r="DM7" s="36">
        <v>37.090000000000003</v>
      </c>
      <c r="DN7" s="36">
        <v>38.07</v>
      </c>
      <c r="DO7" s="36">
        <v>39.06</v>
      </c>
      <c r="DP7" s="36">
        <v>46.66</v>
      </c>
      <c r="DQ7" s="36">
        <v>46.31</v>
      </c>
      <c r="DR7" s="36">
        <v>0</v>
      </c>
      <c r="DS7" s="36">
        <v>0</v>
      </c>
      <c r="DT7" s="36">
        <v>0</v>
      </c>
      <c r="DU7" s="36">
        <v>0</v>
      </c>
      <c r="DV7" s="36">
        <v>0</v>
      </c>
      <c r="DW7" s="36">
        <v>6.46</v>
      </c>
      <c r="DX7" s="36">
        <v>6.63</v>
      </c>
      <c r="DY7" s="36">
        <v>7.73</v>
      </c>
      <c r="DZ7" s="36">
        <v>8.8699999999999992</v>
      </c>
      <c r="EA7" s="36">
        <v>9.85</v>
      </c>
      <c r="EB7" s="36">
        <v>12.42</v>
      </c>
      <c r="EC7" s="36">
        <v>1.51</v>
      </c>
      <c r="ED7" s="36">
        <v>2.14</v>
      </c>
      <c r="EE7" s="36">
        <v>1.71</v>
      </c>
      <c r="EF7" s="36">
        <v>2.52</v>
      </c>
      <c r="EG7" s="36">
        <v>1.93</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H27005</cp:lastModifiedBy>
  <dcterms:created xsi:type="dcterms:W3CDTF">2016-02-03T07:25:48Z</dcterms:created>
  <dcterms:modified xsi:type="dcterms:W3CDTF">2016-02-19T00:24:00Z</dcterms:modified>
  <cp:category/>
</cp:coreProperties>
</file>