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<sst xmlns="http://schemas.openxmlformats.org/spreadsheetml/2006/main" count="221" uniqueCount="110">
  <si>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</si>
  <si>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</si>
  <si>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</si>
  <si>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</si>
  <si>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</si>
  <si>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</si>
  <si>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</si>
  <si>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</si>
  <si>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</si>
  <si>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</si>
  <si>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</si>
  <si>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</si>
  <si>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</si>
  <si>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</si>
  <si>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</si>
  <si>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</si>
  <si>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</si>
  <si>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</si>
  <si>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</si>
  <si>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</si>
  <si>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</si>
  <si>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</si>
  <si>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</si>
  <si>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</si>
  <si>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</si>
  <si>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</si>
  <si>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</si>
  <si>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</si>
  <si>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</si>
  <si>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</si>
  <si>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</si>
  <si>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</si>
  <si>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</si>
  <si>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</si>
  <si>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</si>
  <si>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</si>
  <si>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</si>
  <si>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</si>
  <si>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</si>
  <si>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</si>
  <si>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</si>
  <si>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</si>
  <si>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</si>
  <si>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</si>
  <si>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</si>
  <si>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</si>
  <si>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</si>
  <si>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</si>
  <si>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</si>
  <si>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</si>
  <si>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</si>
  <si>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</si>
  <si>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</si>
  <si>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</si>
  <si>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</si>
  <si>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</si>
  <si>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</si>
  <si>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</si>
  <si>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</si>
  <si>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</si>
  <si>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</si>
  <si>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</si>
  <si>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</si>
  <si>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</si>
  <si>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</si>
  <si>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</si>
  <si>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</si>
  <si>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</si>
  <si>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</si>
  <si>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</si>
  <si>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</si>
  <si>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</si>
  <si>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</si>
  <si>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</si>
  <si>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</si>
  <si>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</si>
  <si>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</si>
  <si>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</si>
  <si>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</si>
  <si>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</si>
  <si>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</si>
  <si>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</si>
  <si>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</si>
  <si>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</si>
  <si>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</si>
  <si>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</si>
  <si>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</si>
  <si>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</si>
  <si>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</si>
  <si>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</si>
  <si>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</si>
  <si>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</si>
  <si>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</si>
  <si>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</si>
  <si>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</si>
  <si>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湯浅町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</si>
  <si>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</si>
  <si>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</si>
  <si>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</si>
  <si>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</si>
  <si>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</si>
  <si>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</si>
  <si>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</si>
  <si>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</si>
  <si>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</si>
  <si>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</si>
  <si>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</si>
  <si>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過去5年間において50～60％の間を推移しており、今後も健全経営に向け改善していく必要がある。また、経費回収率は類似団体平均値と比べ極端に低く、数値もほぼ横ばいとなっている。水洗化率も毎年微増はしているものの約45％と以前低いままであるため、使用料、接続率の向上等見直す必要がある。汚水処理原価は平均値と比べ、ほぼ２倍の値となっており、効率的に汚水処理ができているとはいい難い。</t>
    <rPh sb="1" eb="3">
      <t>シュウエキ</t>
    </rPh>
    <rPh sb="3" eb="4">
      <t>テキ</t>
    </rPh>
    <rPh sb="4" eb="6">
      <t>シュウシ</t>
    </rPh>
    <rPh sb="6" eb="8">
      <t>ヒリツ</t>
    </rPh>
    <rPh sb="13" eb="15">
      <t>カコ</t>
    </rPh>
    <rPh sb="16" eb="18">
      <t>ネンカン</t>
    </rPh>
    <rPh sb="29" eb="30">
      <t>アイダ</t>
    </rPh>
    <rPh sb="31" eb="33">
      <t>スイイ</t>
    </rPh>
    <rPh sb="38" eb="40">
      <t>コンゴ</t>
    </rPh>
    <rPh sb="41" eb="43">
      <t>ケンゼン</t>
    </rPh>
    <rPh sb="43" eb="45">
      <t>ケイエイ</t>
    </rPh>
    <rPh sb="46" eb="47">
      <t>ム</t>
    </rPh>
    <rPh sb="48" eb="50">
      <t>カイゼン</t>
    </rPh>
    <rPh sb="54" eb="56">
      <t>ヒツヨウ</t>
    </rPh>
    <rPh sb="69" eb="71">
      <t>ルイジ</t>
    </rPh>
    <rPh sb="71" eb="73">
      <t>ダンタイ</t>
    </rPh>
    <rPh sb="73" eb="76">
      <t>ヘイキンチ</t>
    </rPh>
    <rPh sb="77" eb="78">
      <t>クラ</t>
    </rPh>
    <rPh sb="79" eb="81">
      <t>キョクタン</t>
    </rPh>
    <rPh sb="85" eb="87">
      <t>スウチ</t>
    </rPh>
    <rPh sb="90" eb="91">
      <t>ヨコ</t>
    </rPh>
    <rPh sb="100" eb="102">
      <t>スイセン</t>
    </rPh>
    <rPh sb="102" eb="103">
      <t>カ</t>
    </rPh>
    <rPh sb="124" eb="125">
      <t>ヒク</t>
    </rPh>
    <rPh sb="134" eb="136">
      <t>シヨウ</t>
    </rPh>
    <rPh sb="136" eb="137">
      <t>リョウ</t>
    </rPh>
    <rPh sb="138" eb="140">
      <t>セツゾク</t>
    </rPh>
    <rPh sb="140" eb="141">
      <t>リツ</t>
    </rPh>
    <rPh sb="142" eb="144">
      <t>コウジョウ</t>
    </rPh>
    <rPh sb="144" eb="145">
      <t>トウ</t>
    </rPh>
    <rPh sb="145" eb="147">
      <t>ミナオ</t>
    </rPh>
    <rPh sb="148" eb="150">
      <t>ヒツヨウ</t>
    </rPh>
    <rPh sb="154" eb="156">
      <t>オスイ</t>
    </rPh>
    <rPh sb="156" eb="158">
      <t>ショリ</t>
    </rPh>
    <rPh sb="158" eb="160">
      <t>ゲンカ</t>
    </rPh>
    <rPh sb="161" eb="164">
      <t>ヘイキンチ</t>
    </rPh>
    <rPh sb="165" eb="166">
      <t>クラ</t>
    </rPh>
    <rPh sb="171" eb="172">
      <t>バイ</t>
    </rPh>
    <rPh sb="173" eb="174">
      <t>アタイ</t>
    </rPh>
    <rPh sb="181" eb="184">
      <t>コウリツテキ</t>
    </rPh>
    <rPh sb="185" eb="187">
      <t>オスイ</t>
    </rPh>
    <rPh sb="187" eb="189">
      <t>ショリ</t>
    </rPh>
    <rPh sb="199" eb="200">
      <t>ガタ</t>
    </rPh>
    <phoneticPr fontId="4"/>
  </si>
  <si>
    <t>　農業集落排水施設については、設置から13年が経過し、機器、計器類に故障が見られるようになり、毎年修繕にて対応している状況であり、施設、管渠ともに長寿命化が求められる。</t>
    <rPh sb="1" eb="3">
      <t>ノウギョウ</t>
    </rPh>
    <rPh sb="3" eb="5">
      <t>シュウラク</t>
    </rPh>
    <rPh sb="5" eb="7">
      <t>ハイスイ</t>
    </rPh>
    <rPh sb="7" eb="9">
      <t>シセツ</t>
    </rPh>
    <rPh sb="15" eb="17">
      <t>セッチ</t>
    </rPh>
    <rPh sb="21" eb="22">
      <t>ネン</t>
    </rPh>
    <rPh sb="23" eb="25">
      <t>ケイカ</t>
    </rPh>
    <rPh sb="27" eb="29">
      <t>キキ</t>
    </rPh>
    <rPh sb="30" eb="32">
      <t>ケイキ</t>
    </rPh>
    <rPh sb="32" eb="33">
      <t>ルイ</t>
    </rPh>
    <rPh sb="34" eb="36">
      <t>コショウ</t>
    </rPh>
    <rPh sb="37" eb="38">
      <t>ミ</t>
    </rPh>
    <rPh sb="47" eb="49">
      <t>マイトシ</t>
    </rPh>
    <rPh sb="49" eb="51">
      <t>シュウゼン</t>
    </rPh>
    <rPh sb="53" eb="55">
      <t>タイオウ</t>
    </rPh>
    <rPh sb="59" eb="61">
      <t>ジョウキョウ</t>
    </rPh>
    <rPh sb="65" eb="67">
      <t>シセツ</t>
    </rPh>
    <rPh sb="68" eb="69">
      <t>カン</t>
    </rPh>
    <rPh sb="69" eb="70">
      <t>キョ</t>
    </rPh>
    <rPh sb="73" eb="74">
      <t>チョウ</t>
    </rPh>
    <rPh sb="74" eb="77">
      <t>ジュミョウカ</t>
    </rPh>
    <rPh sb="78" eb="79">
      <t>モト</t>
    </rPh>
    <phoneticPr fontId="4"/>
  </si>
  <si>
    <t>　水洗化率は毎年微増しているが、全国平均と比べ依然低い状況が続いており、今後も大きく数値が上がる見込みはない。それに伴い、経費回収率も低く、使用料の見直しや接続率の向上等に向け、経営を改善していく必要がある。
　また、農業集落排水施設について、設置から13年が経過しており、ポンプ施設の機器や各計器に故障がみられるようになっているため、施設の長寿命化について考慮していく必要がある。</t>
    <rPh sb="1" eb="4">
      <t>スイセンカ</t>
    </rPh>
    <rPh sb="4" eb="5">
      <t>リツ</t>
    </rPh>
    <rPh sb="6" eb="8">
      <t>マイトシ</t>
    </rPh>
    <rPh sb="8" eb="10">
      <t>ビゾウ</t>
    </rPh>
    <rPh sb="16" eb="18">
      <t>ゼンコク</t>
    </rPh>
    <rPh sb="18" eb="20">
      <t>ヘイキン</t>
    </rPh>
    <rPh sb="21" eb="22">
      <t>クラ</t>
    </rPh>
    <rPh sb="23" eb="25">
      <t>イゼン</t>
    </rPh>
    <rPh sb="25" eb="26">
      <t>ヒク</t>
    </rPh>
    <rPh sb="27" eb="29">
      <t>ジョウキョウ</t>
    </rPh>
    <rPh sb="30" eb="31">
      <t>ツヅ</t>
    </rPh>
    <rPh sb="36" eb="38">
      <t>コンゴ</t>
    </rPh>
    <rPh sb="39" eb="40">
      <t>オオ</t>
    </rPh>
    <rPh sb="42" eb="44">
      <t>スウチ</t>
    </rPh>
    <rPh sb="45" eb="46">
      <t>ア</t>
    </rPh>
    <rPh sb="48" eb="50">
      <t>ミコ</t>
    </rPh>
    <rPh sb="58" eb="59">
      <t>トモナ</t>
    </rPh>
    <rPh sb="61" eb="63">
      <t>ケイヒ</t>
    </rPh>
    <rPh sb="63" eb="65">
      <t>カイシュウ</t>
    </rPh>
    <rPh sb="65" eb="66">
      <t>リツ</t>
    </rPh>
    <rPh sb="67" eb="68">
      <t>ヒク</t>
    </rPh>
    <rPh sb="70" eb="72">
      <t>シヨウ</t>
    </rPh>
    <rPh sb="72" eb="73">
      <t>リョウ</t>
    </rPh>
    <rPh sb="74" eb="76">
      <t>ミナオ</t>
    </rPh>
    <rPh sb="78" eb="80">
      <t>セツゾク</t>
    </rPh>
    <rPh sb="80" eb="81">
      <t>リツ</t>
    </rPh>
    <rPh sb="82" eb="84">
      <t>コウジョウ</t>
    </rPh>
    <rPh sb="84" eb="85">
      <t>トウ</t>
    </rPh>
    <rPh sb="86" eb="87">
      <t>ム</t>
    </rPh>
    <rPh sb="89" eb="91">
      <t>ケイエイ</t>
    </rPh>
    <rPh sb="92" eb="94">
      <t>カイゼン</t>
    </rPh>
    <rPh sb="98" eb="100">
      <t>ヒツヨウ</t>
    </rPh>
    <rPh sb="109" eb="111">
      <t>ノウギョウ</t>
    </rPh>
    <rPh sb="111" eb="113">
      <t>シュウラク</t>
    </rPh>
    <rPh sb="113" eb="115">
      <t>ハイスイ</t>
    </rPh>
    <rPh sb="115" eb="117">
      <t>シセツ</t>
    </rPh>
    <rPh sb="122" eb="124">
      <t>セッチ</t>
    </rPh>
    <rPh sb="128" eb="129">
      <t>ネン</t>
    </rPh>
    <rPh sb="130" eb="132">
      <t>ケイカ</t>
    </rPh>
    <rPh sb="140" eb="142">
      <t>シセツ</t>
    </rPh>
    <rPh sb="143" eb="145">
      <t>キキ</t>
    </rPh>
    <rPh sb="150" eb="152">
      <t>コショウ</t>
    </rPh>
    <rPh sb="168" eb="170">
      <t>シセツ</t>
    </rPh>
    <rPh sb="171" eb="172">
      <t>チョウ</t>
    </rPh>
    <rPh sb="172" eb="175">
      <t>ジュミョウカ</t>
    </rPh>
    <rPh sb="179" eb="181">
      <t>コウリョ</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</si>
</sst>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52864"/>
        <c:axId val="828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82852864"/>
        <c:axId val="82891904"/>
      </c:lineChart>
      <c:dateAx>
        <c:axId val="82852864"/>
        <c:scaling>
          <c:orientation val="minMax"/>
        </c:scaling>
        <c:delete val="1"/>
        <c:axPos val="b"/>
        <c:numFmt formatCode="ge" sourceLinked="1"/>
        <c:majorTickMark val="none"/>
        <c:minorTickMark val="none"/>
        <c:tickLblPos val="none"/>
        <c:crossAx val="82891904"/>
        <c:crosses val="autoZero"/>
        <c:auto val="1"/>
        <c:lblOffset val="100"/>
        <c:baseTimeUnit val="years"/>
      </c:dateAx>
      <c:valAx>
        <c:axId val="828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30.9</c:v>
                </c:pt>
                <c:pt idx="3">
                  <c:v>32.020000000000003</c:v>
                </c:pt>
                <c:pt idx="4">
                  <c:v>100</c:v>
                </c:pt>
              </c:numCache>
            </c:numRef>
          </c:val>
        </c:ser>
        <c:dLbls>
          <c:showLegendKey val="0"/>
          <c:showVal val="0"/>
          <c:showCatName val="0"/>
          <c:showSerName val="0"/>
          <c:showPercent val="0"/>
          <c:showBubbleSize val="0"/>
        </c:dLbls>
        <c:gapWidth val="150"/>
        <c:axId val="86842752"/>
        <c:axId val="86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6842752"/>
        <c:axId val="86853120"/>
      </c:lineChart>
      <c:dateAx>
        <c:axId val="86842752"/>
        <c:scaling>
          <c:orientation val="minMax"/>
        </c:scaling>
        <c:delete val="1"/>
        <c:axPos val="b"/>
        <c:numFmt formatCode="ge" sourceLinked="1"/>
        <c:majorTickMark val="none"/>
        <c:minorTickMark val="none"/>
        <c:tickLblPos val="none"/>
        <c:crossAx val="86853120"/>
        <c:crosses val="autoZero"/>
        <c:auto val="1"/>
        <c:lblOffset val="100"/>
        <c:baseTimeUnit val="years"/>
      </c:dateAx>
      <c:valAx>
        <c:axId val="86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38.840000000000003</c:v>
                </c:pt>
                <c:pt idx="1">
                  <c:v>40.47</c:v>
                </c:pt>
                <c:pt idx="2">
                  <c:v>41.72</c:v>
                </c:pt>
                <c:pt idx="3">
                  <c:v>43.13</c:v>
                </c:pt>
                <c:pt idx="4">
                  <c:v>45.36</c:v>
                </c:pt>
              </c:numCache>
            </c:numRef>
          </c:val>
        </c:ser>
        <c:dLbls>
          <c:showLegendKey val="0"/>
          <c:showVal val="0"/>
          <c:showCatName val="0"/>
          <c:showSerName val="0"/>
          <c:showPercent val="0"/>
          <c:showBubbleSize val="0"/>
        </c:dLbls>
        <c:gapWidth val="150"/>
        <c:axId val="86875136"/>
        <c:axId val="868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6875136"/>
        <c:axId val="86889600"/>
      </c:lineChart>
      <c:dateAx>
        <c:axId val="86875136"/>
        <c:scaling>
          <c:orientation val="minMax"/>
        </c:scaling>
        <c:delete val="1"/>
        <c:axPos val="b"/>
        <c:numFmt formatCode="ge" sourceLinked="1"/>
        <c:majorTickMark val="none"/>
        <c:minorTickMark val="none"/>
        <c:tickLblPos val="none"/>
        <c:crossAx val="86889600"/>
        <c:crosses val="autoZero"/>
        <c:auto val="1"/>
        <c:lblOffset val="100"/>
        <c:baseTimeUnit val="years"/>
      </c:dateAx>
      <c:valAx>
        <c:axId val="868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61.42</c:v>
                </c:pt>
                <c:pt idx="1">
                  <c:v>50.82</c:v>
                </c:pt>
                <c:pt idx="2">
                  <c:v>56.3</c:v>
                </c:pt>
                <c:pt idx="3">
                  <c:v>51.3</c:v>
                </c:pt>
                <c:pt idx="4">
                  <c:v>56.93</c:v>
                </c:pt>
              </c:numCache>
            </c:numRef>
          </c:val>
        </c:ser>
        <c:dLbls>
          <c:showLegendKey val="0"/>
          <c:showVal val="0"/>
          <c:showCatName val="0"/>
          <c:showSerName val="0"/>
          <c:showPercent val="0"/>
          <c:showBubbleSize val="0"/>
        </c:dLbls>
        <c:gapWidth val="150"/>
        <c:axId val="84232832"/>
        <c:axId val="84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32832"/>
        <c:axId val="84239104"/>
      </c:lineChart>
      <c:dateAx>
        <c:axId val="84232832"/>
        <c:scaling>
          <c:orientation val="minMax"/>
        </c:scaling>
        <c:delete val="1"/>
        <c:axPos val="b"/>
        <c:numFmt formatCode="ge" sourceLinked="1"/>
        <c:majorTickMark val="none"/>
        <c:minorTickMark val="none"/>
        <c:tickLblPos val="none"/>
        <c:crossAx val="84239104"/>
        <c:crosses val="autoZero"/>
        <c:auto val="1"/>
        <c:lblOffset val="100"/>
        <c:baseTimeUnit val="years"/>
      </c:dateAx>
      <c:valAx>
        <c:axId val="84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30176"/>
        <c:axId val="853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30176"/>
        <c:axId val="85340544"/>
      </c:lineChart>
      <c:dateAx>
        <c:axId val="85330176"/>
        <c:scaling>
          <c:orientation val="minMax"/>
        </c:scaling>
        <c:delete val="1"/>
        <c:axPos val="b"/>
        <c:numFmt formatCode="ge" sourceLinked="1"/>
        <c:majorTickMark val="none"/>
        <c:minorTickMark val="none"/>
        <c:tickLblPos val="none"/>
        <c:crossAx val="85340544"/>
        <c:crosses val="autoZero"/>
        <c:auto val="1"/>
        <c:lblOffset val="100"/>
        <c:baseTimeUnit val="years"/>
      </c:dateAx>
      <c:valAx>
        <c:axId val="85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58464"/>
        <c:axId val="85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58464"/>
        <c:axId val="85368832"/>
      </c:lineChart>
      <c:dateAx>
        <c:axId val="85358464"/>
        <c:scaling>
          <c:orientation val="minMax"/>
        </c:scaling>
        <c:delete val="1"/>
        <c:axPos val="b"/>
        <c:numFmt formatCode="ge" sourceLinked="1"/>
        <c:majorTickMark val="none"/>
        <c:minorTickMark val="none"/>
        <c:tickLblPos val="none"/>
        <c:crossAx val="85368832"/>
        <c:crosses val="autoZero"/>
        <c:auto val="1"/>
        <c:lblOffset val="100"/>
        <c:baseTimeUnit val="years"/>
      </c:dateAx>
      <c:valAx>
        <c:axId val="85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483520"/>
        <c:axId val="85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83520"/>
        <c:axId val="85485440"/>
      </c:lineChart>
      <c:dateAx>
        <c:axId val="85483520"/>
        <c:scaling>
          <c:orientation val="minMax"/>
        </c:scaling>
        <c:delete val="1"/>
        <c:axPos val="b"/>
        <c:numFmt formatCode="ge" sourceLinked="1"/>
        <c:majorTickMark val="none"/>
        <c:minorTickMark val="none"/>
        <c:tickLblPos val="none"/>
        <c:crossAx val="85485440"/>
        <c:crosses val="autoZero"/>
        <c:auto val="1"/>
        <c:lblOffset val="100"/>
        <c:baseTimeUnit val="years"/>
      </c:dateAx>
      <c:valAx>
        <c:axId val="854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07456"/>
        <c:axId val="855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07456"/>
        <c:axId val="85513728"/>
      </c:lineChart>
      <c:dateAx>
        <c:axId val="85507456"/>
        <c:scaling>
          <c:orientation val="minMax"/>
        </c:scaling>
        <c:delete val="1"/>
        <c:axPos val="b"/>
        <c:numFmt formatCode="ge" sourceLinked="1"/>
        <c:majorTickMark val="none"/>
        <c:minorTickMark val="none"/>
        <c:tickLblPos val="none"/>
        <c:crossAx val="85513728"/>
        <c:crosses val="autoZero"/>
        <c:auto val="1"/>
        <c:lblOffset val="100"/>
        <c:baseTimeUnit val="years"/>
      </c:dateAx>
      <c:valAx>
        <c:axId val="85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1618.26</c:v>
                </c:pt>
                <c:pt idx="1">
                  <c:v>1415.35</c:v>
                </c:pt>
                <c:pt idx="2">
                  <c:v>1166.51</c:v>
                </c:pt>
                <c:pt idx="3">
                  <c:v>1150.8800000000001</c:v>
                </c:pt>
                <c:pt idx="4">
                  <c:v>971.99</c:v>
                </c:pt>
              </c:numCache>
            </c:numRef>
          </c:val>
        </c:ser>
        <c:dLbls>
          <c:showLegendKey val="0"/>
          <c:showVal val="0"/>
          <c:showCatName val="0"/>
          <c:showSerName val="0"/>
          <c:showPercent val="0"/>
          <c:showBubbleSize val="0"/>
        </c:dLbls>
        <c:gapWidth val="150"/>
        <c:axId val="86668800"/>
        <c:axId val="866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86668800"/>
        <c:axId val="86670720"/>
      </c:lineChart>
      <c:dateAx>
        <c:axId val="86668800"/>
        <c:scaling>
          <c:orientation val="minMax"/>
        </c:scaling>
        <c:delete val="1"/>
        <c:axPos val="b"/>
        <c:numFmt formatCode="ge" sourceLinked="1"/>
        <c:majorTickMark val="none"/>
        <c:minorTickMark val="none"/>
        <c:tickLblPos val="none"/>
        <c:crossAx val="86670720"/>
        <c:crosses val="autoZero"/>
        <c:auto val="1"/>
        <c:lblOffset val="100"/>
        <c:baseTimeUnit val="years"/>
      </c:dateAx>
      <c:valAx>
        <c:axId val="86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13.92</c:v>
                </c:pt>
                <c:pt idx="1">
                  <c:v>18.170000000000002</c:v>
                </c:pt>
                <c:pt idx="2">
                  <c:v>16.8</c:v>
                </c:pt>
                <c:pt idx="3">
                  <c:v>17.68</c:v>
                </c:pt>
                <c:pt idx="4">
                  <c:v>16.739999999999998</c:v>
                </c:pt>
              </c:numCache>
            </c:numRef>
          </c:val>
        </c:ser>
        <c:dLbls>
          <c:showLegendKey val="0"/>
          <c:showVal val="0"/>
          <c:showCatName val="0"/>
          <c:showSerName val="0"/>
          <c:showPercent val="0"/>
          <c:showBubbleSize val="0"/>
        </c:dLbls>
        <c:gapWidth val="150"/>
        <c:axId val="86770432"/>
        <c:axId val="867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6770432"/>
        <c:axId val="86772352"/>
      </c:lineChart>
      <c:dateAx>
        <c:axId val="86770432"/>
        <c:scaling>
          <c:orientation val="minMax"/>
        </c:scaling>
        <c:delete val="1"/>
        <c:axPos val="b"/>
        <c:numFmt formatCode="ge" sourceLinked="1"/>
        <c:majorTickMark val="none"/>
        <c:minorTickMark val="none"/>
        <c:tickLblPos val="none"/>
        <c:crossAx val="86772352"/>
        <c:crosses val="autoZero"/>
        <c:auto val="1"/>
        <c:lblOffset val="100"/>
        <c:baseTimeUnit val="years"/>
      </c:dateAx>
      <c:valAx>
        <c:axId val="867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925.68</c:v>
                </c:pt>
                <c:pt idx="1">
                  <c:v>719.94</c:v>
                </c:pt>
                <c:pt idx="2">
                  <c:v>806.34</c:v>
                </c:pt>
                <c:pt idx="3">
                  <c:v>785.31</c:v>
                </c:pt>
                <c:pt idx="4">
                  <c:v>828.24</c:v>
                </c:pt>
              </c:numCache>
            </c:numRef>
          </c:val>
        </c:ser>
        <c:dLbls>
          <c:showLegendKey val="0"/>
          <c:showVal val="0"/>
          <c:showCatName val="0"/>
          <c:showSerName val="0"/>
          <c:showPercent val="0"/>
          <c:showBubbleSize val="0"/>
        </c:dLbls>
        <c:gapWidth val="150"/>
        <c:axId val="86806528"/>
        <c:axId val="86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6806528"/>
        <c:axId val="86808448"/>
      </c:lineChart>
      <c:dateAx>
        <c:axId val="86806528"/>
        <c:scaling>
          <c:orientation val="minMax"/>
        </c:scaling>
        <c:delete val="1"/>
        <c:axPos val="b"/>
        <c:numFmt formatCode="ge" sourceLinked="1"/>
        <c:majorTickMark val="none"/>
        <c:minorTickMark val="none"/>
        <c:tickLblPos val="none"/>
        <c:crossAx val="86808448"/>
        <c:crosses val="autoZero"/>
        <c:auto val="1"/>
        <c:lblOffset val="100"/>
        <c:baseTimeUnit val="years"/>
      </c:dateAx>
      <c:valAx>
        <c:axId val="86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湯浅町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12990</v>
      </c>
      <c r="AM8" s="64"/>
      <c r="AN8" s="64"/>
      <c r="AO8" s="64"/>
      <c r="AP8" s="64"/>
      <c r="AQ8" s="64"/>
      <c r="AR8" s="64"/>
      <c r="AS8" s="64"/>
      <c r="AT8" s="63">
        <f>データ!S6</f>
        <v>20.79</v>
      </c>
      <c r="AU8" s="63"/>
      <c r="AV8" s="63"/>
      <c r="AW8" s="63"/>
      <c r="AX8" s="63"/>
      <c r="AY8" s="63"/>
      <c r="AZ8" s="63"/>
      <c r="BA8" s="63"/>
      <c r="BB8" s="63">
        <f>データ!T6</f>
        <v>624.82000000000005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7.92</v>
      </c>
      <c r="Q10" s="63"/>
      <c r="R10" s="63"/>
      <c r="S10" s="63"/>
      <c r="T10" s="63"/>
      <c r="U10" s="63"/>
      <c r="V10" s="63"/>
      <c r="W10" s="63">
        <f>データ!P6</f>
        <v>100</v>
      </c>
      <c r="X10" s="63"/>
      <c r="Y10" s="63"/>
      <c r="Z10" s="63"/>
      <c r="AA10" s="63"/>
      <c r="AB10" s="63"/>
      <c r="AC10" s="63"/>
      <c r="AD10" s="64">
        <f>データ!Q6</f>
        <v>3570</v>
      </c>
      <c r="AE10" s="64"/>
      <c r="AF10" s="64"/>
      <c r="AG10" s="64"/>
      <c r="AH10" s="64"/>
      <c r="AI10" s="64"/>
      <c r="AJ10" s="64"/>
      <c r="AK10" s="2"/>
      <c r="AL10" s="64">
        <f>データ!U6</f>
        <v>1023</v>
      </c>
      <c r="AM10" s="64"/>
      <c r="AN10" s="64"/>
      <c r="AO10" s="64"/>
      <c r="AP10" s="64"/>
      <c r="AQ10" s="64"/>
      <c r="AR10" s="64"/>
      <c r="AS10" s="64"/>
      <c r="AT10" s="63">
        <f>データ!V6</f>
        <v>0.24</v>
      </c>
      <c r="AU10" s="63"/>
      <c r="AV10" s="63"/>
      <c r="AW10" s="63"/>
      <c r="AX10" s="63"/>
      <c r="AY10" s="63"/>
      <c r="AZ10" s="63"/>
      <c r="BA10" s="63"/>
      <c r="BB10" s="63">
        <f>データ!W6</f>
        <v>4262.5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303615</v>
      </c>
      <c r="D6" s="31">
        <f t="shared" si="3"/>
        <v>47</v>
      </c>
      <c r="E6" s="31">
        <f t="shared" si="3"/>
        <v>17</v>
      </c>
      <c r="F6" s="31">
        <f t="shared" si="3"/>
        <v>5</v>
      </c>
      <c r="G6" s="31">
        <f t="shared" si="3"/>
        <v>0</v>
      </c>
      <c r="H6" s="31" t="str">
        <f t="shared" si="3"/>
        <v>和歌山県　湯浅町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7.92</v>
      </c>
      <c r="P6" s="32">
        <f t="shared" si="3"/>
        <v>100</v>
      </c>
      <c r="Q6" s="32">
        <f t="shared" si="3"/>
        <v>3570</v>
      </c>
      <c r="R6" s="32">
        <f t="shared" si="3"/>
        <v>12990</v>
      </c>
      <c r="S6" s="32">
        <f t="shared" si="3"/>
        <v>20.79</v>
      </c>
      <c r="T6" s="32">
        <f t="shared" si="3"/>
        <v>624.82000000000005</v>
      </c>
      <c r="U6" s="32">
        <f t="shared" si="3"/>
        <v>1023</v>
      </c>
      <c r="V6" s="32">
        <f t="shared" si="3"/>
        <v>0.24</v>
      </c>
      <c r="W6" s="32">
        <f t="shared" si="3"/>
        <v>4262.5</v>
      </c>
      <c r="X6" s="33">
        <f>IF(X7="",NA(),X7)</f>
        <v>61.42</v>
      </c>
      <c r="Y6" s="33">
        <f t="shared" ref="Y6:AG6" si="4">IF(Y7="",NA(),Y7)</f>
        <v>50.82</v>
      </c>
      <c r="Z6" s="33">
        <f t="shared" si="4"/>
        <v>56.3</v>
      </c>
      <c r="AA6" s="33">
        <f t="shared" si="4"/>
        <v>51.3</v>
      </c>
      <c r="AB6" s="33">
        <f t="shared" si="4"/>
        <v>56.93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1618.26</v>
      </c>
      <c r="BF6" s="33">
        <f t="shared" ref="BF6:BN6" si="7">IF(BF7="",NA(),BF7)</f>
        <v>1415.35</v>
      </c>
      <c r="BG6" s="33">
        <f t="shared" si="7"/>
        <v>1166.51</v>
      </c>
      <c r="BH6" s="33">
        <f t="shared" si="7"/>
        <v>1150.8800000000001</v>
      </c>
      <c r="BI6" s="33">
        <f t="shared" si="7"/>
        <v>971.99</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13.92</v>
      </c>
      <c r="BQ6" s="33">
        <f t="shared" ref="BQ6:BY6" si="8">IF(BQ7="",NA(),BQ7)</f>
        <v>18.170000000000002</v>
      </c>
      <c r="BR6" s="33">
        <f t="shared" si="8"/>
        <v>16.8</v>
      </c>
      <c r="BS6" s="33">
        <f t="shared" si="8"/>
        <v>17.68</v>
      </c>
      <c r="BT6" s="33">
        <f t="shared" si="8"/>
        <v>16.739999999999998</v>
      </c>
      <c r="BU6" s="33">
        <f t="shared" si="8"/>
        <v>43.24</v>
      </c>
      <c r="BV6" s="33">
        <f t="shared" si="8"/>
        <v>42.13</v>
      </c>
      <c r="BW6" s="33">
        <f t="shared" si="8"/>
        <v>42.48</v>
      </c>
      <c r="BX6" s="33">
        <f t="shared" si="8"/>
        <v>41.04</v>
      </c>
      <c r="BY6" s="33">
        <f t="shared" si="8"/>
        <v>41.08</v>
      </c>
      <c r="BZ6" s="32" t="str">
        <f>IF(BZ7="","",IF(BZ7="-","【-】","【"&amp;SUBSTITUTE(TEXT(BZ7,"#,##0.00"),"-","△")&amp;"】"))</f>
        <v>【51.49】</v>
      </c>
      <c r="CA6" s="33">
        <f>IF(CA7="",NA(),CA7)</f>
        <v>925.68</v>
      </c>
      <c r="CB6" s="33">
        <f t="shared" ref="CB6:CJ6" si="9">IF(CB7="",NA(),CB7)</f>
        <v>719.94</v>
      </c>
      <c r="CC6" s="33">
        <f t="shared" si="9"/>
        <v>806.34</v>
      </c>
      <c r="CD6" s="33">
        <f t="shared" si="9"/>
        <v>785.31</v>
      </c>
      <c r="CE6" s="33">
        <f t="shared" si="9"/>
        <v>828.24</v>
      </c>
      <c r="CF6" s="33">
        <f t="shared" si="9"/>
        <v>338.76</v>
      </c>
      <c r="CG6" s="33">
        <f t="shared" si="9"/>
        <v>348.41</v>
      </c>
      <c r="CH6" s="33">
        <f t="shared" si="9"/>
        <v>343.8</v>
      </c>
      <c r="CI6" s="33">
        <f t="shared" si="9"/>
        <v>357.08</v>
      </c>
      <c r="CJ6" s="33">
        <f t="shared" si="9"/>
        <v>378.08</v>
      </c>
      <c r="CK6" s="32" t="str">
        <f>IF(CK7="","",IF(CK7="-","【-】","【"&amp;SUBSTITUTE(TEXT(CK7,"#,##0.00"),"-","△")&amp;"】"))</f>
        <v>【295.10】</v>
      </c>
      <c r="CL6" s="33">
        <f>IF(CL7="",NA(),CL7)</f>
        <v>100</v>
      </c>
      <c r="CM6" s="33">
        <f t="shared" ref="CM6:CU6" si="10">IF(CM7="",NA(),CM7)</f>
        <v>100</v>
      </c>
      <c r="CN6" s="33">
        <f t="shared" si="10"/>
        <v>30.9</v>
      </c>
      <c r="CO6" s="33">
        <f t="shared" si="10"/>
        <v>32.020000000000003</v>
      </c>
      <c r="CP6" s="33">
        <f t="shared" si="10"/>
        <v>100</v>
      </c>
      <c r="CQ6" s="33">
        <f t="shared" si="10"/>
        <v>44.65</v>
      </c>
      <c r="CR6" s="33">
        <f t="shared" si="10"/>
        <v>46.85</v>
      </c>
      <c r="CS6" s="33">
        <f t="shared" si="10"/>
        <v>46.06</v>
      </c>
      <c r="CT6" s="33">
        <f t="shared" si="10"/>
        <v>45.95</v>
      </c>
      <c r="CU6" s="33">
        <f t="shared" si="10"/>
        <v>44.69</v>
      </c>
      <c r="CV6" s="32" t="str">
        <f>IF(CV7="","",IF(CV7="-","【-】","【"&amp;SUBSTITUTE(TEXT(CV7,"#,##0.00"),"-","△")&amp;"】"))</f>
        <v>【53.32】</v>
      </c>
      <c r="CW6" s="33">
        <f>IF(CW7="",NA(),CW7)</f>
        <v>38.840000000000003</v>
      </c>
      <c r="CX6" s="33">
        <f t="shared" ref="CX6:DF6" si="11">IF(CX7="",NA(),CX7)</f>
        <v>40.47</v>
      </c>
      <c r="CY6" s="33">
        <f t="shared" si="11"/>
        <v>41.72</v>
      </c>
      <c r="CZ6" s="33">
        <f t="shared" si="11"/>
        <v>43.13</v>
      </c>
      <c r="DA6" s="33">
        <f t="shared" si="11"/>
        <v>45.36</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303615</v>
      </c>
      <c r="D7" s="35">
        <v>47</v>
      </c>
      <c r="E7" s="35">
        <v>17</v>
      </c>
      <c r="F7" s="35">
        <v>5</v>
      </c>
      <c r="G7" s="35">
        <v>0</v>
      </c>
      <c r="H7" s="35" t="s">
        <v>95</v>
      </c>
      <c r="I7" s="35" t="s">
        <v>96</v>
      </c>
      <c r="J7" s="35" t="s">
        <v>97</v>
      </c>
      <c r="K7" s="35" t="s">
        <v>98</v>
      </c>
      <c r="L7" s="35" t="s">
        <v>99</v>
      </c>
      <c r="M7" s="36" t="s">
        <v>100</v>
      </c>
      <c r="N7" s="36" t="s">
        <v>101</v>
      </c>
      <c r="O7" s="36">
        <v>7.92</v>
      </c>
      <c r="P7" s="36">
        <v>100</v>
      </c>
      <c r="Q7" s="36">
        <v>3570</v>
      </c>
      <c r="R7" s="36">
        <v>12990</v>
      </c>
      <c r="S7" s="36">
        <v>20.79</v>
      </c>
      <c r="T7" s="36">
        <v>624.82000000000005</v>
      </c>
      <c r="U7" s="36">
        <v>1023</v>
      </c>
      <c r="V7" s="36">
        <v>0.24</v>
      </c>
      <c r="W7" s="36">
        <v>4262.5</v>
      </c>
      <c r="X7" s="36">
        <v>61.42</v>
      </c>
      <c r="Y7" s="36">
        <v>50.82</v>
      </c>
      <c r="Z7" s="36">
        <v>56.3</v>
      </c>
      <c r="AA7" s="36">
        <v>51.3</v>
      </c>
      <c r="AB7" s="36">
        <v>56.93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1618.26</v>
      </c>
      <c r="BF7" s="36">
        <v>1415.35</v>
      </c>
      <c r="BG7" s="36">
        <v>1166.51</v>
      </c>
      <c r="BH7" s="36">
        <v>1150.8800000000001</v>
      </c>
      <c r="BI7" s="36">
        <v>971.99</v>
      </c>
      <c r="BJ7" s="36">
        <v>1316.7</v>
      </c>
      <c r="BK7" s="36">
        <v>1224.75</v>
      </c>
      <c r="BL7" s="36">
        <v>1144.05</v>
      </c>
      <c r="BM7" s="36">
        <v>1117.1099999999999</v>
      </c>
      <c r="BN7" s="36">
        <v>1161.05</v>
      </c>
      <c r="BO7" s="36">
        <v>992.47</v>
      </c>
      <c r="BP7" s="36">
        <v>13.92</v>
      </c>
      <c r="BQ7" s="36">
        <v>18.170000000000002</v>
      </c>
      <c r="BR7" s="36">
        <v>16.8</v>
      </c>
      <c r="BS7" s="36">
        <v>17.68</v>
      </c>
      <c r="BT7" s="36">
        <v>16.739999999999998</v>
      </c>
      <c r="BU7" s="36">
        <v>43.24</v>
      </c>
      <c r="BV7" s="36">
        <v>42.13</v>
      </c>
      <c r="BW7" s="36">
        <v>42.48</v>
      </c>
      <c r="BX7" s="36">
        <v>41.04</v>
      </c>
      <c r="BY7" s="36">
        <v>41.08</v>
      </c>
      <c r="BZ7" s="36">
        <v>51.49</v>
      </c>
      <c r="CA7" s="36">
        <v>925.68</v>
      </c>
      <c r="CB7" s="36">
        <v>719.94</v>
      </c>
      <c r="CC7" s="36">
        <v>806.34</v>
      </c>
      <c r="CD7" s="36">
        <v>785.31</v>
      </c>
      <c r="CE7" s="36">
        <v>828.24</v>
      </c>
      <c r="CF7" s="36">
        <v>338.76</v>
      </c>
      <c r="CG7" s="36">
        <v>348.41</v>
      </c>
      <c r="CH7" s="36">
        <v>343.8</v>
      </c>
      <c r="CI7" s="36">
        <v>357.08</v>
      </c>
      <c r="CJ7" s="36">
        <v>378.08</v>
      </c>
      <c r="CK7" s="36">
        <v>295.10000000000002</v>
      </c>
      <c r="CL7" s="36">
        <v>100</v>
      </c>
      <c r="CM7" s="36">
        <v>100</v>
      </c>
      <c r="CN7" s="36">
        <v>30.9</v>
      </c>
      <c r="CO7" s="36">
        <v>32.020000000000003</v>
      </c>
      <c r="CP7" s="36">
        <v>100</v>
      </c>
      <c r="CQ7" s="36">
        <v>44.65</v>
      </c>
      <c r="CR7" s="36">
        <v>46.85</v>
      </c>
      <c r="CS7" s="36">
        <v>46.06</v>
      </c>
      <c r="CT7" s="36">
        <v>45.95</v>
      </c>
      <c r="CU7" s="36">
        <v>44.69</v>
      </c>
      <c r="CV7" s="36">
        <v>53.32</v>
      </c>
      <c r="CW7" s="36">
        <v>38.840000000000003</v>
      </c>
      <c r="CX7" s="36">
        <v>40.47</v>
      </c>
      <c r="CY7" s="36">
        <v>41.72</v>
      </c>
      <c r="CZ7" s="36">
        <v>43.13</v>
      </c>
      <c r="DA7" s="36">
        <v>45.36</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2016-02-22T00:27:32Z</cp:lastPrinted>
  <dcterms:created xsi:type="dcterms:W3CDTF">2016-02-03T09:15:55Z</dcterms:created>
  <dcterms:modified xsi:type="dcterms:W3CDTF">2016-02-23T05:48:57Z</dcterms:modified>
  <cp:category/>
</cp:coreProperties>
</file>