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<sst xmlns="http://schemas.openxmlformats.org/spreadsheetml/2006/main" count="232" uniqueCount="111">
  <si>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</si>
  <si>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</si>
  <si>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</si>
  <si>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</si>
  <si>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</si>
  <si>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</si>
  <si>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</si>
  <si>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</si>
  <si>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</si>
  <si>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</si>
  <si>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</si>
  <si>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</si>
  <si>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</si>
  <si>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</si>
  <si>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</si>
  <si>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</si>
  <si>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</si>
  <si>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</si>
  <si>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</si>
  <si>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</si>
  <si>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</si>
  <si>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</si>
  <si>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</si>
  <si>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</si>
  <si>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</si>
  <si>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</si>
  <si>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</si>
  <si>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</si>
  <si>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</si>
  <si>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</si>
  <si>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</si>
  <si>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</si>
  <si>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</si>
  <si>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</si>
  <si>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</si>
  <si>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</si>
  <si>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</si>
  <si>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</si>
  <si>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</si>
  <si>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</si>
  <si>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</si>
  <si>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</si>
  <si>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</si>
  <si>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</si>
  <si>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</si>
  <si>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</si>
  <si>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</si>
  <si>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</si>
  <si>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</si>
  <si>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</si>
  <si>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</si>
  <si>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</si>
  <si>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</si>
  <si>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</si>
  <si>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</si>
  <si>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</si>
  <si>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</si>
  <si>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</si>
  <si>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</si>
  <si>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</si>
  <si>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</si>
  <si>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</si>
  <si>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</si>
  <si>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</si>
  <si>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</si>
  <si>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</si>
  <si>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</si>
  <si>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</si>
  <si>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</si>
  <si>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</si>
  <si>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</si>
  <si>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</si>
  <si>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</si>
  <si>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</si>
  <si>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</si>
  <si>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</si>
  <si>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</si>
  <si>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</si>
  <si>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</si>
  <si>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</si>
  <si>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</si>
  <si>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</si>
  <si>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</si>
  <si>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</si>
  <si>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</si>
  <si>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</si>
  <si>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</si>
  <si>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</si>
  <si>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</si>
  <si>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</si>
  <si>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</si>
  <si>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</si>
  <si>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</si>
  <si>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</si>
  <si>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</si>
  <si>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</si>
  <si>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</si>
  <si>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</si>
  <si>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</si>
  <si>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</si>
  <si>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</si>
  <si>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</si>
  <si>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</si>
  <si>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</si>
  <si>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</si>
  <si>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</si>
  <si>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</si>
  <si>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</si>
  <si>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が普及しており、現在は安定した維持管理に努めている。収支では、一般会計繰入金（収入）によりバランスを図っている。企業債（借金）については、新規の借り入れは無く安定している。費用では経費削減を行っていたが、材料・委託料の値上等により汚水原価が上昇している。施設利用率は類似団体平均を上回っているが、水洗化率が100％であること、今後は人口減少により料金確保が難しいことを考えると新たな設備投資には慎重な検討が必要である。</t>
    <rPh sb="45" eb="47">
      <t>シュウニュウ</t>
    </rPh>
    <rPh sb="66" eb="68">
      <t>シャッキン</t>
    </rPh>
    <rPh sb="92" eb="94">
      <t>ヒヨウ</t>
    </rPh>
    <phoneticPr fontId="4"/>
  </si>
  <si>
    <t>　将来、耐用年数を迎える管路の更新計画が必要である。</t>
    <rPh sb="1" eb="3">
      <t>ショウライ</t>
    </rPh>
    <rPh sb="4" eb="6">
      <t>タイヨウ</t>
    </rPh>
    <rPh sb="6" eb="8">
      <t>ネンスウ</t>
    </rPh>
    <rPh sb="9" eb="10">
      <t>ムカ</t>
    </rPh>
    <rPh sb="12" eb="14">
      <t>カンロ</t>
    </rPh>
    <phoneticPr fontId="4"/>
  </si>
  <si>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個別排水処理事業は町が維持管理する合併処理浄化槽を各戸別に設置することで、山間部の汚水処理を行っている。過疎化の進むなか安定した事業運営を目指し、料金の確保に努めているが、一般会計からの繰入（補助）も必要である。今後は、維持管理の削減及び施設・管路の長寿命化を検討し一般会計の負担軽減を図る必要がある。</t>
    <rPh sb="11" eb="12">
      <t>ドウ</t>
    </rPh>
    <rPh sb="23" eb="24">
      <t>ドウ</t>
    </rPh>
    <rPh sb="46" eb="49">
      <t>ゲスイドウ</t>
    </rPh>
    <rPh sb="106" eb="108">
      <t>コベツ</t>
    </rPh>
    <rPh sb="108" eb="110">
      <t>ハイスイ</t>
    </rPh>
    <rPh sb="110" eb="112">
      <t>ショリ</t>
    </rPh>
    <rPh sb="112" eb="114">
      <t>ジギョウ</t>
    </rPh>
    <rPh sb="115" eb="116">
      <t>マチ</t>
    </rPh>
    <rPh sb="117" eb="119">
      <t>イジ</t>
    </rPh>
    <rPh sb="119" eb="121">
      <t>カンリ</t>
    </rPh>
    <rPh sb="123" eb="125">
      <t>ガッペイ</t>
    </rPh>
    <rPh sb="125" eb="127">
      <t>ショリ</t>
    </rPh>
    <rPh sb="127" eb="130">
      <t>ジョウカソウ</t>
    </rPh>
    <rPh sb="131" eb="132">
      <t>カク</t>
    </rPh>
    <rPh sb="132" eb="134">
      <t>コベツ</t>
    </rPh>
    <rPh sb="135" eb="137">
      <t>セッチ</t>
    </rPh>
    <rPh sb="143" eb="146">
      <t>サンカンブ</t>
    </rPh>
    <rPh sb="147" eb="149">
      <t>オスイ</t>
    </rPh>
    <rPh sb="149" eb="151">
      <t>ショリ</t>
    </rPh>
    <rPh sb="152" eb="1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</si>
</sst>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87872"/>
        <c:axId val="84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687872"/>
        <c:axId val="84726912"/>
      </c:lineChart>
      <c:dateAx>
        <c:axId val="84687872"/>
        <c:scaling>
          <c:orientation val="minMax"/>
        </c:scaling>
        <c:delete val="1"/>
        <c:axPos val="b"/>
        <c:numFmt formatCode="ge" sourceLinked="1"/>
        <c:majorTickMark val="none"/>
        <c:minorTickMark val="none"/>
        <c:tickLblPos val="none"/>
        <c:crossAx val="84726912"/>
        <c:crosses val="autoZero"/>
        <c:auto val="1"/>
        <c:lblOffset val="100"/>
        <c:baseTimeUnit val="years"/>
      </c:dateAx>
      <c:valAx>
        <c:axId val="84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85.71</c:v>
                </c:pt>
                <c:pt idx="1">
                  <c:v>85.71</c:v>
                </c:pt>
                <c:pt idx="2">
                  <c:v>85.71</c:v>
                </c:pt>
                <c:pt idx="3">
                  <c:v>85.71</c:v>
                </c:pt>
                <c:pt idx="4">
                  <c:v>85.71</c:v>
                </c:pt>
              </c:numCache>
            </c:numRef>
          </c:val>
        </c:ser>
        <c:dLbls>
          <c:showLegendKey val="0"/>
          <c:showVal val="0"/>
          <c:showCatName val="0"/>
          <c:showSerName val="0"/>
          <c:showPercent val="0"/>
          <c:showBubbleSize val="0"/>
        </c:dLbls>
        <c:gapWidth val="150"/>
        <c:axId val="87760256"/>
        <c:axId val="877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45.57</c:v>
                </c:pt>
                <c:pt idx="2">
                  <c:v>45.33</c:v>
                </c:pt>
                <c:pt idx="3">
                  <c:v>48.69</c:v>
                </c:pt>
                <c:pt idx="4">
                  <c:v>52.52</c:v>
                </c:pt>
              </c:numCache>
            </c:numRef>
          </c:val>
          <c:smooth val="0"/>
        </c:ser>
        <c:dLbls>
          <c:showLegendKey val="0"/>
          <c:showVal val="0"/>
          <c:showCatName val="0"/>
          <c:showSerName val="0"/>
          <c:showPercent val="0"/>
          <c:showBubbleSize val="0"/>
        </c:dLbls>
        <c:marker val="1"/>
        <c:smooth val="0"/>
        <c:axId val="87760256"/>
        <c:axId val="87766528"/>
      </c:lineChart>
      <c:dateAx>
        <c:axId val="87760256"/>
        <c:scaling>
          <c:orientation val="minMax"/>
        </c:scaling>
        <c:delete val="1"/>
        <c:axPos val="b"/>
        <c:numFmt formatCode="ge" sourceLinked="1"/>
        <c:majorTickMark val="none"/>
        <c:minorTickMark val="none"/>
        <c:tickLblPos val="none"/>
        <c:crossAx val="87766528"/>
        <c:crosses val="autoZero"/>
        <c:auto val="1"/>
        <c:lblOffset val="100"/>
        <c:baseTimeUnit val="years"/>
      </c:dateAx>
      <c:valAx>
        <c:axId val="877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788544"/>
        <c:axId val="878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85.41</c:v>
                </c:pt>
                <c:pt idx="2">
                  <c:v>87.3</c:v>
                </c:pt>
                <c:pt idx="3">
                  <c:v>87.42</c:v>
                </c:pt>
                <c:pt idx="4">
                  <c:v>84.94</c:v>
                </c:pt>
              </c:numCache>
            </c:numRef>
          </c:val>
          <c:smooth val="0"/>
        </c:ser>
        <c:dLbls>
          <c:showLegendKey val="0"/>
          <c:showVal val="0"/>
          <c:showCatName val="0"/>
          <c:showSerName val="0"/>
          <c:showPercent val="0"/>
          <c:showBubbleSize val="0"/>
        </c:dLbls>
        <c:marker val="1"/>
        <c:smooth val="0"/>
        <c:axId val="87788544"/>
        <c:axId val="87807104"/>
      </c:lineChart>
      <c:dateAx>
        <c:axId val="87788544"/>
        <c:scaling>
          <c:orientation val="minMax"/>
        </c:scaling>
        <c:delete val="1"/>
        <c:axPos val="b"/>
        <c:numFmt formatCode="ge" sourceLinked="1"/>
        <c:majorTickMark val="none"/>
        <c:minorTickMark val="none"/>
        <c:tickLblPos val="none"/>
        <c:crossAx val="87807104"/>
        <c:crosses val="autoZero"/>
        <c:auto val="1"/>
        <c:lblOffset val="100"/>
        <c:baseTimeUnit val="years"/>
      </c:dateAx>
      <c:valAx>
        <c:axId val="87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100.63</c:v>
                </c:pt>
                <c:pt idx="1">
                  <c:v>100.23</c:v>
                </c:pt>
                <c:pt idx="2">
                  <c:v>110.74</c:v>
                </c:pt>
                <c:pt idx="3">
                  <c:v>100.69</c:v>
                </c:pt>
                <c:pt idx="4">
                  <c:v>95.91</c:v>
                </c:pt>
              </c:numCache>
            </c:numRef>
          </c:val>
        </c:ser>
        <c:dLbls>
          <c:showLegendKey val="0"/>
          <c:showVal val="0"/>
          <c:showCatName val="0"/>
          <c:showSerName val="0"/>
          <c:showPercent val="0"/>
          <c:showBubbleSize val="0"/>
        </c:dLbls>
        <c:gapWidth val="150"/>
        <c:axId val="85281408"/>
        <c:axId val="85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81408"/>
        <c:axId val="85287680"/>
      </c:lineChart>
      <c:dateAx>
        <c:axId val="85281408"/>
        <c:scaling>
          <c:orientation val="minMax"/>
        </c:scaling>
        <c:delete val="1"/>
        <c:axPos val="b"/>
        <c:numFmt formatCode="ge" sourceLinked="1"/>
        <c:majorTickMark val="none"/>
        <c:minorTickMark val="none"/>
        <c:tickLblPos val="none"/>
        <c:crossAx val="85287680"/>
        <c:crosses val="autoZero"/>
        <c:auto val="1"/>
        <c:lblOffset val="100"/>
        <c:baseTimeUnit val="years"/>
      </c:dateAx>
      <c:valAx>
        <c:axId val="85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30176"/>
        <c:axId val="853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30176"/>
        <c:axId val="85340544"/>
      </c:lineChart>
      <c:dateAx>
        <c:axId val="85330176"/>
        <c:scaling>
          <c:orientation val="minMax"/>
        </c:scaling>
        <c:delete val="1"/>
        <c:axPos val="b"/>
        <c:numFmt formatCode="ge" sourceLinked="1"/>
        <c:majorTickMark val="none"/>
        <c:minorTickMark val="none"/>
        <c:tickLblPos val="none"/>
        <c:crossAx val="85340544"/>
        <c:crosses val="autoZero"/>
        <c:auto val="1"/>
        <c:lblOffset val="100"/>
        <c:baseTimeUnit val="years"/>
      </c:dateAx>
      <c:valAx>
        <c:axId val="85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62560"/>
        <c:axId val="85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62560"/>
        <c:axId val="85368832"/>
      </c:lineChart>
      <c:dateAx>
        <c:axId val="85362560"/>
        <c:scaling>
          <c:orientation val="minMax"/>
        </c:scaling>
        <c:delete val="1"/>
        <c:axPos val="b"/>
        <c:numFmt formatCode="ge" sourceLinked="1"/>
        <c:majorTickMark val="none"/>
        <c:minorTickMark val="none"/>
        <c:tickLblPos val="none"/>
        <c:crossAx val="85368832"/>
        <c:crosses val="autoZero"/>
        <c:auto val="1"/>
        <c:lblOffset val="100"/>
        <c:baseTimeUnit val="years"/>
      </c:dateAx>
      <c:valAx>
        <c:axId val="85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5136"/>
        <c:axId val="87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5136"/>
        <c:axId val="87517056"/>
      </c:lineChart>
      <c:dateAx>
        <c:axId val="87515136"/>
        <c:scaling>
          <c:orientation val="minMax"/>
        </c:scaling>
        <c:delete val="1"/>
        <c:axPos val="b"/>
        <c:numFmt formatCode="ge" sourceLinked="1"/>
        <c:majorTickMark val="none"/>
        <c:minorTickMark val="none"/>
        <c:tickLblPos val="none"/>
        <c:crossAx val="87517056"/>
        <c:crosses val="autoZero"/>
        <c:auto val="1"/>
        <c:lblOffset val="100"/>
        <c:baseTimeUnit val="years"/>
      </c:dateAx>
      <c:valAx>
        <c:axId val="87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40096"/>
        <c:axId val="875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40096"/>
        <c:axId val="87542016"/>
      </c:lineChart>
      <c:dateAx>
        <c:axId val="87540096"/>
        <c:scaling>
          <c:orientation val="minMax"/>
        </c:scaling>
        <c:delete val="1"/>
        <c:axPos val="b"/>
        <c:numFmt formatCode="ge" sourceLinked="1"/>
        <c:majorTickMark val="none"/>
        <c:minorTickMark val="none"/>
        <c:tickLblPos val="none"/>
        <c:crossAx val="87542016"/>
        <c:crosses val="autoZero"/>
        <c:auto val="1"/>
        <c:lblOffset val="100"/>
        <c:baseTimeUnit val="years"/>
      </c:dateAx>
      <c:valAx>
        <c:axId val="875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84.74</c:v>
                </c:pt>
                <c:pt idx="1">
                  <c:v>69.180000000000007</c:v>
                </c:pt>
                <c:pt idx="2">
                  <c:v>59.97</c:v>
                </c:pt>
                <c:pt idx="3">
                  <c:v>56.78</c:v>
                </c:pt>
                <c:pt idx="4">
                  <c:v>72.11</c:v>
                </c:pt>
              </c:numCache>
            </c:numRef>
          </c:val>
        </c:ser>
        <c:dLbls>
          <c:showLegendKey val="0"/>
          <c:showVal val="0"/>
          <c:showCatName val="0"/>
          <c:showSerName val="0"/>
          <c:showPercent val="0"/>
          <c:showBubbleSize val="0"/>
        </c:dLbls>
        <c:gapWidth val="150"/>
        <c:axId val="87653376"/>
        <c:axId val="876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942.55</c:v>
                </c:pt>
                <c:pt idx="2">
                  <c:v>825.66</c:v>
                </c:pt>
                <c:pt idx="3">
                  <c:v>799.41</c:v>
                </c:pt>
                <c:pt idx="4">
                  <c:v>701.33</c:v>
                </c:pt>
              </c:numCache>
            </c:numRef>
          </c:val>
          <c:smooth val="0"/>
        </c:ser>
        <c:dLbls>
          <c:showLegendKey val="0"/>
          <c:showVal val="0"/>
          <c:showCatName val="0"/>
          <c:showSerName val="0"/>
          <c:showPercent val="0"/>
          <c:showBubbleSize val="0"/>
        </c:dLbls>
        <c:marker val="1"/>
        <c:smooth val="0"/>
        <c:axId val="87653376"/>
        <c:axId val="87655552"/>
      </c:lineChart>
      <c:dateAx>
        <c:axId val="87653376"/>
        <c:scaling>
          <c:orientation val="minMax"/>
        </c:scaling>
        <c:delete val="1"/>
        <c:axPos val="b"/>
        <c:numFmt formatCode="ge" sourceLinked="1"/>
        <c:majorTickMark val="none"/>
        <c:minorTickMark val="none"/>
        <c:tickLblPos val="none"/>
        <c:crossAx val="87655552"/>
        <c:crosses val="autoZero"/>
        <c:auto val="1"/>
        <c:lblOffset val="100"/>
        <c:baseTimeUnit val="years"/>
      </c:dateAx>
      <c:valAx>
        <c:axId val="876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50.64</c:v>
                </c:pt>
                <c:pt idx="1">
                  <c:v>63.14</c:v>
                </c:pt>
                <c:pt idx="2">
                  <c:v>66.040000000000006</c:v>
                </c:pt>
                <c:pt idx="3">
                  <c:v>69.180000000000007</c:v>
                </c:pt>
                <c:pt idx="4">
                  <c:v>54.95</c:v>
                </c:pt>
              </c:numCache>
            </c:numRef>
          </c:val>
        </c:ser>
        <c:dLbls>
          <c:showLegendKey val="0"/>
          <c:showVal val="0"/>
          <c:showCatName val="0"/>
          <c:showSerName val="0"/>
          <c:showPercent val="0"/>
          <c:showBubbleSize val="0"/>
        </c:dLbls>
        <c:gapWidth val="150"/>
        <c:axId val="87673472"/>
        <c:axId val="87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55.26</c:v>
                </c:pt>
                <c:pt idx="2">
                  <c:v>53.57</c:v>
                </c:pt>
                <c:pt idx="3">
                  <c:v>51.57</c:v>
                </c:pt>
                <c:pt idx="4">
                  <c:v>53.48</c:v>
                </c:pt>
              </c:numCache>
            </c:numRef>
          </c:val>
          <c:smooth val="0"/>
        </c:ser>
        <c:dLbls>
          <c:showLegendKey val="0"/>
          <c:showVal val="0"/>
          <c:showCatName val="0"/>
          <c:showSerName val="0"/>
          <c:showPercent val="0"/>
          <c:showBubbleSize val="0"/>
        </c:dLbls>
        <c:marker val="1"/>
        <c:smooth val="0"/>
        <c:axId val="87673472"/>
        <c:axId val="87700224"/>
      </c:lineChart>
      <c:dateAx>
        <c:axId val="87673472"/>
        <c:scaling>
          <c:orientation val="minMax"/>
        </c:scaling>
        <c:delete val="1"/>
        <c:axPos val="b"/>
        <c:numFmt formatCode="ge" sourceLinked="1"/>
        <c:majorTickMark val="none"/>
        <c:minorTickMark val="none"/>
        <c:tickLblPos val="none"/>
        <c:crossAx val="87700224"/>
        <c:crosses val="autoZero"/>
        <c:auto val="1"/>
        <c:lblOffset val="100"/>
        <c:baseTimeUnit val="years"/>
      </c:dateAx>
      <c:valAx>
        <c:axId val="87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544.91</c:v>
                </c:pt>
                <c:pt idx="1">
                  <c:v>462.01</c:v>
                </c:pt>
                <c:pt idx="2">
                  <c:v>443.8</c:v>
                </c:pt>
                <c:pt idx="3">
                  <c:v>421.06</c:v>
                </c:pt>
                <c:pt idx="4">
                  <c:v>532.29999999999995</c:v>
                </c:pt>
              </c:numCache>
            </c:numRef>
          </c:val>
        </c:ser>
        <c:dLbls>
          <c:showLegendKey val="0"/>
          <c:showVal val="0"/>
          <c:showCatName val="0"/>
          <c:showSerName val="0"/>
          <c:showPercent val="0"/>
          <c:showBubbleSize val="0"/>
        </c:dLbls>
        <c:gapWidth val="150"/>
        <c:axId val="87724416"/>
        <c:axId val="87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253.28</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87724416"/>
        <c:axId val="87726336"/>
      </c:lineChart>
      <c:dateAx>
        <c:axId val="87724416"/>
        <c:scaling>
          <c:orientation val="minMax"/>
        </c:scaling>
        <c:delete val="1"/>
        <c:axPos val="b"/>
        <c:numFmt formatCode="ge" sourceLinked="1"/>
        <c:majorTickMark val="none"/>
        <c:minorTickMark val="none"/>
        <c:tickLblPos val="none"/>
        <c:crossAx val="87726336"/>
        <c:crosses val="autoZero"/>
        <c:auto val="1"/>
        <c:lblOffset val="100"/>
        <c:baseTimeUnit val="years"/>
      </c:dateAx>
      <c:valAx>
        <c:axId val="877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3375</v>
      </c>
      <c r="AM8" s="64"/>
      <c r="AN8" s="64"/>
      <c r="AO8" s="64"/>
      <c r="AP8" s="64"/>
      <c r="AQ8" s="64"/>
      <c r="AR8" s="64"/>
      <c r="AS8" s="64"/>
      <c r="AT8" s="63">
        <f>データ!S6</f>
        <v>137.03</v>
      </c>
      <c r="AU8" s="63"/>
      <c r="AV8" s="63"/>
      <c r="AW8" s="63"/>
      <c r="AX8" s="63"/>
      <c r="AY8" s="63"/>
      <c r="AZ8" s="63"/>
      <c r="BA8" s="63"/>
      <c r="BB8" s="63">
        <f>データ!T6</f>
        <v>24.63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2.97</v>
      </c>
      <c r="Q10" s="63"/>
      <c r="R10" s="63"/>
      <c r="S10" s="63"/>
      <c r="T10" s="63"/>
      <c r="U10" s="63"/>
      <c r="V10" s="63"/>
      <c r="W10" s="63">
        <f>データ!P6</f>
        <v>100</v>
      </c>
      <c r="X10" s="63"/>
      <c r="Y10" s="63"/>
      <c r="Z10" s="63"/>
      <c r="AA10" s="63"/>
      <c r="AB10" s="63"/>
      <c r="AC10" s="63"/>
      <c r="AD10" s="64">
        <f>データ!Q6</f>
        <v>4200</v>
      </c>
      <c r="AE10" s="64"/>
      <c r="AF10" s="64"/>
      <c r="AG10" s="64"/>
      <c r="AH10" s="64"/>
      <c r="AI10" s="64"/>
      <c r="AJ10" s="64"/>
      <c r="AK10" s="2"/>
      <c r="AL10" s="64">
        <f>データ!U6</f>
        <v>100</v>
      </c>
      <c r="AM10" s="64"/>
      <c r="AN10" s="64"/>
      <c r="AO10" s="64"/>
      <c r="AP10" s="64"/>
      <c r="AQ10" s="64"/>
      <c r="AR10" s="64"/>
      <c r="AS10" s="64"/>
      <c r="AT10" s="63">
        <f>データ!V6</f>
        <v>0.36</v>
      </c>
      <c r="AU10" s="63"/>
      <c r="AV10" s="63"/>
      <c r="AW10" s="63"/>
      <c r="AX10" s="63"/>
      <c r="AY10" s="63"/>
      <c r="AZ10" s="63"/>
      <c r="BA10" s="63"/>
      <c r="BB10" s="63">
        <f>データ!W6</f>
        <v>277.77999999999997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303445</v>
      </c>
      <c r="D6" s="31">
        <f t="shared" si="3"/>
        <v>47</v>
      </c>
      <c r="E6" s="31">
        <f t="shared" si="3"/>
        <v>18</v>
      </c>
      <c r="F6" s="31">
        <f t="shared" si="3"/>
        <v>1</v>
      </c>
      <c r="G6" s="31">
        <f t="shared" si="3"/>
        <v>0</v>
      </c>
      <c r="H6" s="31" t="str">
        <f t="shared" si="3"/>
        <v>和歌山県　高野町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2.97</v>
      </c>
      <c r="P6" s="32">
        <f t="shared" si="3"/>
        <v>100</v>
      </c>
      <c r="Q6" s="32">
        <f t="shared" si="3"/>
        <v>4200</v>
      </c>
      <c r="R6" s="32">
        <f t="shared" si="3"/>
        <v>3375</v>
      </c>
      <c r="S6" s="32">
        <f t="shared" si="3"/>
        <v>137.03</v>
      </c>
      <c r="T6" s="32">
        <f t="shared" si="3"/>
        <v>24.63</v>
      </c>
      <c r="U6" s="32">
        <f t="shared" si="3"/>
        <v>100</v>
      </c>
      <c r="V6" s="32">
        <f t="shared" si="3"/>
        <v>0.36</v>
      </c>
      <c r="W6" s="32">
        <f t="shared" si="3"/>
        <v>277.77999999999997</v>
      </c>
      <c r="X6" s="33">
        <f>IF(X7="",NA(),X7)</f>
        <v>100.63</v>
      </c>
      <c r="Y6" s="33">
        <f t="shared" ref="Y6:AG6" si="4">IF(Y7="",NA(),Y7)</f>
        <v>100.23</v>
      </c>
      <c r="Z6" s="33">
        <f t="shared" si="4"/>
        <v>110.74</v>
      </c>
      <c r="AA6" s="33">
        <f t="shared" si="4"/>
        <v>100.69</v>
      </c>
      <c r="AB6" s="33">
        <f t="shared" si="4"/>
        <v>95.91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84.74</v>
      </c>
      <c r="BF6" s="33">
        <f t="shared" ref="BF6:BN6" si="7">IF(BF7="",NA(),BF7)</f>
        <v>69.180000000000007</v>
      </c>
      <c r="BG6" s="33">
        <f t="shared" si="7"/>
        <v>59.97</v>
      </c>
      <c r="BH6" s="33">
        <f t="shared" si="7"/>
        <v>56.78</v>
      </c>
      <c r="BI6" s="33">
        <f t="shared" si="7"/>
        <v>72.11</v>
      </c>
      <c r="BJ6" s="33">
        <f t="shared" si="7"/>
        <v>946.72</v>
      </c>
      <c r="BK6" s="33">
        <f t="shared" si="7"/>
        <v>942.55</v>
      </c>
      <c r="BL6" s="33">
        <f t="shared" si="7"/>
        <v>825.66</v>
      </c>
      <c r="BM6" s="33">
        <f t="shared" si="7"/>
        <v>799.41</v>
      </c>
      <c r="BN6" s="33">
        <f t="shared" si="7"/>
        <v>701.33</v>
      </c>
      <c r="BO6" s="32" t="str">
        <f>IF(BO7="","",IF(BO7="-","【-】","【"&amp;SUBSTITUTE(TEXT(BO7,"#,##0.00"),"-","△")&amp;"】"))</f>
        <v>【721.24】</v>
      </c>
      <c r="BP6" s="33">
        <f>IF(BP7="",NA(),BP7)</f>
        <v>50.64</v>
      </c>
      <c r="BQ6" s="33">
        <f t="shared" ref="BQ6:BY6" si="8">IF(BQ7="",NA(),BQ7)</f>
        <v>63.14</v>
      </c>
      <c r="BR6" s="33">
        <f t="shared" si="8"/>
        <v>66.040000000000006</v>
      </c>
      <c r="BS6" s="33">
        <f t="shared" si="8"/>
        <v>69.180000000000007</v>
      </c>
      <c r="BT6" s="33">
        <f t="shared" si="8"/>
        <v>54.95</v>
      </c>
      <c r="BU6" s="33">
        <f t="shared" si="8"/>
        <v>54.34</v>
      </c>
      <c r="BV6" s="33">
        <f t="shared" si="8"/>
        <v>55.26</v>
      </c>
      <c r="BW6" s="33">
        <f t="shared" si="8"/>
        <v>53.57</v>
      </c>
      <c r="BX6" s="33">
        <f t="shared" si="8"/>
        <v>51.57</v>
      </c>
      <c r="BY6" s="33">
        <f t="shared" si="8"/>
        <v>53.48</v>
      </c>
      <c r="BZ6" s="32" t="str">
        <f>IF(BZ7="","",IF(BZ7="-","【-】","【"&amp;SUBSTITUTE(TEXT(BZ7,"#,##0.00"),"-","△")&amp;"】"))</f>
        <v>【52.31】</v>
      </c>
      <c r="CA6" s="33">
        <f>IF(CA7="",NA(),CA7)</f>
        <v>544.91</v>
      </c>
      <c r="CB6" s="33">
        <f t="shared" ref="CB6:CJ6" si="9">IF(CB7="",NA(),CB7)</f>
        <v>462.01</v>
      </c>
      <c r="CC6" s="33">
        <f t="shared" si="9"/>
        <v>443.8</v>
      </c>
      <c r="CD6" s="33">
        <f t="shared" si="9"/>
        <v>421.06</v>
      </c>
      <c r="CE6" s="33">
        <f t="shared" si="9"/>
        <v>532.29999999999995</v>
      </c>
      <c r="CF6" s="33">
        <f t="shared" si="9"/>
        <v>273.08999999999997</v>
      </c>
      <c r="CG6" s="33">
        <f t="shared" si="9"/>
        <v>253.28</v>
      </c>
      <c r="CH6" s="33">
        <f t="shared" si="9"/>
        <v>275.01</v>
      </c>
      <c r="CI6" s="33">
        <f t="shared" si="9"/>
        <v>282.5</v>
      </c>
      <c r="CJ6" s="33">
        <f t="shared" si="9"/>
        <v>277.29000000000002</v>
      </c>
      <c r="CK6" s="32" t="str">
        <f>IF(CK7="","",IF(CK7="-","【-】","【"&amp;SUBSTITUTE(TEXT(CK7,"#,##0.00"),"-","△")&amp;"】"))</f>
        <v>【293.69】</v>
      </c>
      <c r="CL6" s="33">
        <f>IF(CL7="",NA(),CL7)</f>
        <v>85.71</v>
      </c>
      <c r="CM6" s="33">
        <f t="shared" ref="CM6:CU6" si="10">IF(CM7="",NA(),CM7)</f>
        <v>85.71</v>
      </c>
      <c r="CN6" s="33">
        <f t="shared" si="10"/>
        <v>85.71</v>
      </c>
      <c r="CO6" s="33">
        <f t="shared" si="10"/>
        <v>85.71</v>
      </c>
      <c r="CP6" s="33">
        <f t="shared" si="10"/>
        <v>85.71</v>
      </c>
      <c r="CQ6" s="33">
        <f t="shared" si="10"/>
        <v>50</v>
      </c>
      <c r="CR6" s="33">
        <f t="shared" si="10"/>
        <v>45.57</v>
      </c>
      <c r="CS6" s="33">
        <f t="shared" si="10"/>
        <v>45.33</v>
      </c>
      <c r="CT6" s="33">
        <f t="shared" si="10"/>
        <v>48.69</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85.41</v>
      </c>
      <c r="DD6" s="33">
        <f t="shared" si="11"/>
        <v>87.3</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303445</v>
      </c>
      <c r="D7" s="35">
        <v>47</v>
      </c>
      <c r="E7" s="35">
        <v>18</v>
      </c>
      <c r="F7" s="35">
        <v>1</v>
      </c>
      <c r="G7" s="35">
        <v>0</v>
      </c>
      <c r="H7" s="35" t="s">
        <v>96</v>
      </c>
      <c r="I7" s="35" t="s">
        <v>97</v>
      </c>
      <c r="J7" s="35" t="s">
        <v>98</v>
      </c>
      <c r="K7" s="35" t="s">
        <v>99</v>
      </c>
      <c r="L7" s="35" t="s">
        <v>100</v>
      </c>
      <c r="M7" s="36" t="s">
        <v>101</v>
      </c>
      <c r="N7" s="36" t="s">
        <v>102</v>
      </c>
      <c r="O7" s="36">
        <v>2.97</v>
      </c>
      <c r="P7" s="36">
        <v>100</v>
      </c>
      <c r="Q7" s="36">
        <v>4200</v>
      </c>
      <c r="R7" s="36">
        <v>3375</v>
      </c>
      <c r="S7" s="36">
        <v>137.03</v>
      </c>
      <c r="T7" s="36">
        <v>24.63</v>
      </c>
      <c r="U7" s="36">
        <v>100</v>
      </c>
      <c r="V7" s="36">
        <v>0.36</v>
      </c>
      <c r="W7" s="36">
        <v>277.77999999999997</v>
      </c>
      <c r="X7" s="36">
        <v>100.63</v>
      </c>
      <c r="Y7" s="36">
        <v>100.23</v>
      </c>
      <c r="Z7" s="36">
        <v>110.74</v>
      </c>
      <c r="AA7" s="36">
        <v>100.69</v>
      </c>
      <c r="AB7" s="36">
        <v>95.91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84.74</v>
      </c>
      <c r="BF7" s="36">
        <v>69.180000000000007</v>
      </c>
      <c r="BG7" s="36">
        <v>59.97</v>
      </c>
      <c r="BH7" s="36">
        <v>56.78</v>
      </c>
      <c r="BI7" s="36">
        <v>72.11</v>
      </c>
      <c r="BJ7" s="36">
        <v>946.72</v>
      </c>
      <c r="BK7" s="36">
        <v>942.55</v>
      </c>
      <c r="BL7" s="36">
        <v>825.66</v>
      </c>
      <c r="BM7" s="36">
        <v>799.41</v>
      </c>
      <c r="BN7" s="36">
        <v>701.33</v>
      </c>
      <c r="BO7" s="36">
        <v>721.24</v>
      </c>
      <c r="BP7" s="36">
        <v>50.64</v>
      </c>
      <c r="BQ7" s="36">
        <v>63.14</v>
      </c>
      <c r="BR7" s="36">
        <v>66.040000000000006</v>
      </c>
      <c r="BS7" s="36">
        <v>69.180000000000007</v>
      </c>
      <c r="BT7" s="36">
        <v>54.95</v>
      </c>
      <c r="BU7" s="36">
        <v>54.34</v>
      </c>
      <c r="BV7" s="36">
        <v>55.26</v>
      </c>
      <c r="BW7" s="36">
        <v>53.57</v>
      </c>
      <c r="BX7" s="36">
        <v>51.57</v>
      </c>
      <c r="BY7" s="36">
        <v>53.48</v>
      </c>
      <c r="BZ7" s="36">
        <v>52.31</v>
      </c>
      <c r="CA7" s="36">
        <v>544.91</v>
      </c>
      <c r="CB7" s="36">
        <v>462.01</v>
      </c>
      <c r="CC7" s="36">
        <v>443.8</v>
      </c>
      <c r="CD7" s="36">
        <v>421.06</v>
      </c>
      <c r="CE7" s="36">
        <v>532.29999999999995</v>
      </c>
      <c r="CF7" s="36">
        <v>273.08999999999997</v>
      </c>
      <c r="CG7" s="36">
        <v>253.28</v>
      </c>
      <c r="CH7" s="36">
        <v>275.01</v>
      </c>
      <c r="CI7" s="36">
        <v>282.5</v>
      </c>
      <c r="CJ7" s="36">
        <v>277.29000000000002</v>
      </c>
      <c r="CK7" s="36">
        <v>293.69</v>
      </c>
      <c r="CL7" s="36">
        <v>85.71</v>
      </c>
      <c r="CM7" s="36">
        <v>85.71</v>
      </c>
      <c r="CN7" s="36">
        <v>85.71</v>
      </c>
      <c r="CO7" s="36">
        <v>85.71</v>
      </c>
      <c r="CP7" s="36">
        <v>85.71</v>
      </c>
      <c r="CQ7" s="36">
        <v>50</v>
      </c>
      <c r="CR7" s="36">
        <v>45.57</v>
      </c>
      <c r="CS7" s="36">
        <v>45.33</v>
      </c>
      <c r="CT7" s="36">
        <v>48.69</v>
      </c>
      <c r="CU7" s="36">
        <v>52.52</v>
      </c>
      <c r="CV7" s="36">
        <v>52.19</v>
      </c>
      <c r="CW7" s="36">
        <v>100</v>
      </c>
      <c r="CX7" s="36">
        <v>100</v>
      </c>
      <c r="CY7" s="36">
        <v>100</v>
      </c>
      <c r="CZ7" s="36">
        <v>100</v>
      </c>
      <c r="DA7" s="36">
        <v>100</v>
      </c>
      <c r="DB7" s="36">
        <v>76.58</v>
      </c>
      <c r="DC7" s="36">
        <v>85.41</v>
      </c>
      <c r="DD7" s="36">
        <v>87.3</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2016-02-22T00:27:15Z</cp:lastPrinted>
  <dcterms:created xsi:type="dcterms:W3CDTF">2016-02-03T09:28:40Z</dcterms:created>
  <dcterms:modified xsi:type="dcterms:W3CDTF">2016-02-23T05:48:41Z</dcterms:modified>
  <cp:category/>
</cp:coreProperties>
</file>