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<sst xmlns="http://schemas.openxmlformats.org/spreadsheetml/2006/main" count="221" uniqueCount="111">
  <si>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</si>
  <si>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</si>
  <si>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</si>
  <si>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</si>
  <si>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</si>
  <si>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</si>
  <si>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</si>
  <si>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</si>
  <si>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</si>
  <si>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</si>
  <si>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</si>
  <si>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</si>
  <si>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</si>
  <si>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</si>
  <si>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</si>
  <si>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</si>
  <si>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</si>
  <si>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</si>
  <si>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</si>
  <si>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</si>
  <si>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</si>
  <si>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</si>
  <si>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</si>
  <si>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</si>
  <si>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</si>
  <si>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</si>
  <si>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</si>
  <si>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</si>
  <si>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</si>
  <si>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</si>
  <si>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</si>
  <si>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</si>
  <si>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</si>
  <si>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</si>
  <si>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</si>
  <si>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</si>
  <si>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</si>
  <si>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</si>
  <si>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</si>
  <si>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</si>
  <si>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</si>
  <si>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</si>
  <si>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</si>
  <si>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</si>
  <si>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</si>
  <si>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</si>
  <si>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</si>
  <si>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</si>
  <si>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</si>
  <si>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</si>
  <si>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</si>
  <si>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</si>
  <si>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</si>
  <si>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</si>
  <si>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</si>
  <si>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</si>
  <si>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</si>
  <si>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</si>
  <si>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</si>
  <si>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</si>
  <si>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</si>
  <si>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</si>
  <si>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</si>
  <si>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</si>
  <si>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</si>
  <si>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</si>
  <si>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</si>
  <si>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</si>
  <si>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</si>
  <si>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</si>
  <si>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</si>
  <si>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</si>
  <si>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</si>
  <si>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</si>
  <si>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</si>
  <si>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</si>
  <si>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</si>
  <si>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</si>
  <si>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</si>
  <si>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</si>
  <si>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</si>
  <si>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</si>
  <si>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</si>
  <si>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</si>
  <si>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</si>
  <si>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</si>
  <si>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</si>
  <si>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</si>
  <si>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</si>
  <si>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</si>
  <si>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</si>
  <si>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</si>
  <si>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</si>
  <si>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</si>
  <si>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</si>
  <si>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</si>
  <si>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</si>
  <si>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</si>
  <si>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</si>
  <si>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</si>
  <si>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</si>
  <si>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</si>
  <si>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</si>
  <si>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</si>
  <si>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</si>
  <si>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</si>
  <si>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</si>
  <si>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</si>
  <si>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が普及しており、現在は安定した維持管理に努めている。収支では、一般会計繰入金（収入）により収益的収支比率は１００％以上を保っている。企業債（借金）については、新規の借り入れは無く安定している。費用では経費削減を行っていたが、電気・材料・委託料の値上等により汚水原価が上昇している。施設利用率は類似団体平均を上回っているが、水洗化率が100％であること、今後は人口減少により料金確保が難しいことを考えると新たな設備投資には慎重な検討が必要である。</t>
    <rPh sb="45" eb="47">
      <t>シュウニュウ</t>
    </rPh>
    <rPh sb="51" eb="54">
      <t>シュウエキテキ</t>
    </rPh>
    <rPh sb="54" eb="56">
      <t>シュウシ</t>
    </rPh>
    <rPh sb="56" eb="58">
      <t>ヒリツ</t>
    </rPh>
    <rPh sb="63" eb="65">
      <t>イジョウ</t>
    </rPh>
    <rPh sb="66" eb="67">
      <t>タモ</t>
    </rPh>
    <rPh sb="76" eb="78">
      <t>シャッキン</t>
    </rPh>
    <rPh sb="102" eb="104">
      <t>ヒヨウ</t>
    </rPh>
    <rPh sb="118" eb="120">
      <t>デンキ</t>
    </rPh>
    <phoneticPr fontId="4"/>
  </si>
  <si>
    <t>　将来、耐用年数を迎える管路の更新計画が必要である。</t>
    <rPh sb="1" eb="3">
      <t>ショウライ</t>
    </rPh>
    <rPh sb="4" eb="6">
      <t>タイヨウ</t>
    </rPh>
    <rPh sb="6" eb="8">
      <t>ネンスウ</t>
    </rPh>
    <rPh sb="9" eb="10">
      <t>ムカ</t>
    </rPh>
    <rPh sb="12" eb="14">
      <t>カンロ</t>
    </rPh>
    <phoneticPr fontId="4"/>
  </si>
  <si>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農業集落排水は花坂地区の汚水処理を行っている。過疎化の進むなか安定した事業運営を目指し、料金の確保に努めているが、一般会計からの繰入（補助）も必要である。今後は、維持管理の削減及び施設・管路の長寿命化を検討し一般会計の負担軽減を図る必要がある。</t>
    <rPh sb="11" eb="12">
      <t>ドウ</t>
    </rPh>
    <rPh sb="23" eb="24">
      <t>ドウ</t>
    </rPh>
    <rPh sb="46" eb="49">
      <t>ゲスイドウ</t>
    </rPh>
    <rPh sb="106" eb="108">
      <t>ノウギョウ</t>
    </rPh>
    <rPh sb="108" eb="110">
      <t>シュウラク</t>
    </rPh>
    <rPh sb="110" eb="112">
      <t>ハイスイ</t>
    </rPh>
    <rPh sb="113" eb="115">
      <t>ハナサカ</t>
    </rPh>
    <rPh sb="115" eb="117">
      <t>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</si>
</sst>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76608"/>
        <c:axId val="81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1476608"/>
        <c:axId val="81515648"/>
      </c:lineChart>
      <c:dateAx>
        <c:axId val="81476608"/>
        <c:scaling>
          <c:orientation val="minMax"/>
        </c:scaling>
        <c:delete val="1"/>
        <c:axPos val="b"/>
        <c:numFmt formatCode="ge" sourceLinked="1"/>
        <c:majorTickMark val="none"/>
        <c:minorTickMark val="none"/>
        <c:tickLblPos val="none"/>
        <c:crossAx val="81515648"/>
        <c:crosses val="autoZero"/>
        <c:auto val="1"/>
        <c:lblOffset val="100"/>
        <c:baseTimeUnit val="years"/>
      </c:dateAx>
      <c:valAx>
        <c:axId val="81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61.73</c:v>
                </c:pt>
                <c:pt idx="2">
                  <c:v>61.73</c:v>
                </c:pt>
                <c:pt idx="3">
                  <c:v>61.73</c:v>
                </c:pt>
                <c:pt idx="4">
                  <c:v>64.2</c:v>
                </c:pt>
              </c:numCache>
            </c:numRef>
          </c:val>
        </c:ser>
        <c:dLbls>
          <c:showLegendKey val="0"/>
          <c:showVal val="0"/>
          <c:showCatName val="0"/>
          <c:showSerName val="0"/>
          <c:showPercent val="0"/>
          <c:showBubbleSize val="0"/>
        </c:dLbls>
        <c:gapWidth val="150"/>
        <c:axId val="88874368"/>
        <c:axId val="8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88874368"/>
        <c:axId val="88884736"/>
      </c:lineChart>
      <c:dateAx>
        <c:axId val="88874368"/>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90.16</c:v>
                </c:pt>
                <c:pt idx="1">
                  <c:v>89.92</c:v>
                </c:pt>
                <c:pt idx="2">
                  <c:v>100</c:v>
                </c:pt>
                <c:pt idx="3">
                  <c:v>100</c:v>
                </c:pt>
                <c:pt idx="4">
                  <c:v>100</c:v>
                </c:pt>
              </c:numCache>
            </c:numRef>
          </c:val>
        </c:ser>
        <c:dLbls>
          <c:showLegendKey val="0"/>
          <c:showVal val="0"/>
          <c:showCatName val="0"/>
          <c:showSerName val="0"/>
          <c:showPercent val="0"/>
          <c:showBubbleSize val="0"/>
        </c:dLbls>
        <c:gapWidth val="150"/>
        <c:axId val="88902656"/>
        <c:axId val="88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8902656"/>
        <c:axId val="88921216"/>
      </c:lineChart>
      <c:dateAx>
        <c:axId val="88902656"/>
        <c:scaling>
          <c:orientation val="minMax"/>
        </c:scaling>
        <c:delete val="1"/>
        <c:axPos val="b"/>
        <c:numFmt formatCode="ge" sourceLinked="1"/>
        <c:majorTickMark val="none"/>
        <c:minorTickMark val="none"/>
        <c:tickLblPos val="none"/>
        <c:crossAx val="88921216"/>
        <c:crosses val="autoZero"/>
        <c:auto val="1"/>
        <c:lblOffset val="100"/>
        <c:baseTimeUnit val="years"/>
      </c:dateAx>
      <c:valAx>
        <c:axId val="88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101.79</c:v>
                </c:pt>
                <c:pt idx="1">
                  <c:v>117.55</c:v>
                </c:pt>
                <c:pt idx="2">
                  <c:v>118.41</c:v>
                </c:pt>
                <c:pt idx="3">
                  <c:v>95.67</c:v>
                </c:pt>
                <c:pt idx="4">
                  <c:v>78.98</c:v>
                </c:pt>
              </c:numCache>
            </c:numRef>
          </c:val>
        </c:ser>
        <c:dLbls>
          <c:showLegendKey val="0"/>
          <c:showVal val="0"/>
          <c:showCatName val="0"/>
          <c:showSerName val="0"/>
          <c:showPercent val="0"/>
          <c:showBubbleSize val="0"/>
        </c:dLbls>
        <c:gapWidth val="150"/>
        <c:axId val="86264448"/>
        <c:axId val="86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4448"/>
        <c:axId val="86270720"/>
      </c:lineChart>
      <c:dateAx>
        <c:axId val="86264448"/>
        <c:scaling>
          <c:orientation val="minMax"/>
        </c:scaling>
        <c:delete val="1"/>
        <c:axPos val="b"/>
        <c:numFmt formatCode="ge" sourceLinked="1"/>
        <c:majorTickMark val="none"/>
        <c:minorTickMark val="none"/>
        <c:tickLblPos val="none"/>
        <c:crossAx val="86270720"/>
        <c:crosses val="autoZero"/>
        <c:auto val="1"/>
        <c:lblOffset val="100"/>
        <c:baseTimeUnit val="years"/>
      </c:dateAx>
      <c:valAx>
        <c:axId val="8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1792"/>
        <c:axId val="87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1792"/>
        <c:axId val="87372160"/>
      </c:lineChart>
      <c:dateAx>
        <c:axId val="87361792"/>
        <c:scaling>
          <c:orientation val="minMax"/>
        </c:scaling>
        <c:delete val="1"/>
        <c:axPos val="b"/>
        <c:numFmt formatCode="ge" sourceLinked="1"/>
        <c:majorTickMark val="none"/>
        <c:minorTickMark val="none"/>
        <c:tickLblPos val="none"/>
        <c:crossAx val="87372160"/>
        <c:crosses val="autoZero"/>
        <c:auto val="1"/>
        <c:lblOffset val="100"/>
        <c:baseTimeUnit val="years"/>
      </c:dateAx>
      <c:valAx>
        <c:axId val="87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0080"/>
        <c:axId val="87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0080"/>
        <c:axId val="87400448"/>
      </c:lineChart>
      <c:dateAx>
        <c:axId val="87390080"/>
        <c:scaling>
          <c:orientation val="minMax"/>
        </c:scaling>
        <c:delete val="1"/>
        <c:axPos val="b"/>
        <c:numFmt formatCode="ge" sourceLinked="1"/>
        <c:majorTickMark val="none"/>
        <c:minorTickMark val="none"/>
        <c:tickLblPos val="none"/>
        <c:crossAx val="87400448"/>
        <c:crosses val="autoZero"/>
        <c:auto val="1"/>
        <c:lblOffset val="100"/>
        <c:baseTimeUnit val="years"/>
      </c:dateAx>
      <c:valAx>
        <c:axId val="87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5136"/>
        <c:axId val="87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5136"/>
        <c:axId val="87517056"/>
      </c:lineChart>
      <c:dateAx>
        <c:axId val="87515136"/>
        <c:scaling>
          <c:orientation val="minMax"/>
        </c:scaling>
        <c:delete val="1"/>
        <c:axPos val="b"/>
        <c:numFmt formatCode="ge" sourceLinked="1"/>
        <c:majorTickMark val="none"/>
        <c:minorTickMark val="none"/>
        <c:tickLblPos val="none"/>
        <c:crossAx val="87517056"/>
        <c:crosses val="autoZero"/>
        <c:auto val="1"/>
        <c:lblOffset val="100"/>
        <c:baseTimeUnit val="years"/>
      </c:dateAx>
      <c:valAx>
        <c:axId val="87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37536"/>
        <c:axId val="87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37536"/>
        <c:axId val="87543808"/>
      </c:lineChart>
      <c:dateAx>
        <c:axId val="87537536"/>
        <c:scaling>
          <c:orientation val="minMax"/>
        </c:scaling>
        <c:delete val="1"/>
        <c:axPos val="b"/>
        <c:numFmt formatCode="ge" sourceLinked="1"/>
        <c:majorTickMark val="none"/>
        <c:minorTickMark val="none"/>
        <c:tickLblPos val="none"/>
        <c:crossAx val="87543808"/>
        <c:crosses val="autoZero"/>
        <c:auto val="1"/>
        <c:lblOffset val="100"/>
        <c:baseTimeUnit val="years"/>
      </c:dateAx>
      <c:valAx>
        <c:axId val="87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700.04</c:v>
                </c:pt>
                <c:pt idx="1">
                  <c:v>629.42999999999995</c:v>
                </c:pt>
                <c:pt idx="2">
                  <c:v>563.37</c:v>
                </c:pt>
                <c:pt idx="3">
                  <c:v>504.21</c:v>
                </c:pt>
                <c:pt idx="4">
                  <c:v>436.09</c:v>
                </c:pt>
              </c:numCache>
            </c:numRef>
          </c:val>
        </c:ser>
        <c:dLbls>
          <c:showLegendKey val="0"/>
          <c:showVal val="0"/>
          <c:showCatName val="0"/>
          <c:showSerName val="0"/>
          <c:showPercent val="0"/>
          <c:showBubbleSize val="0"/>
        </c:dLbls>
        <c:gapWidth val="150"/>
        <c:axId val="88704128"/>
        <c:axId val="887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8704128"/>
        <c:axId val="88706048"/>
      </c:lineChart>
      <c:dateAx>
        <c:axId val="88704128"/>
        <c:scaling>
          <c:orientation val="minMax"/>
        </c:scaling>
        <c:delete val="1"/>
        <c:axPos val="b"/>
        <c:numFmt formatCode="ge" sourceLinked="1"/>
        <c:majorTickMark val="none"/>
        <c:minorTickMark val="none"/>
        <c:tickLblPos val="none"/>
        <c:crossAx val="88706048"/>
        <c:crosses val="autoZero"/>
        <c:auto val="1"/>
        <c:lblOffset val="100"/>
        <c:baseTimeUnit val="years"/>
      </c:dateAx>
      <c:valAx>
        <c:axId val="887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34.96</c:v>
                </c:pt>
                <c:pt idx="1">
                  <c:v>29.71</c:v>
                </c:pt>
                <c:pt idx="2">
                  <c:v>47.07</c:v>
                </c:pt>
                <c:pt idx="3">
                  <c:v>44.31</c:v>
                </c:pt>
                <c:pt idx="4">
                  <c:v>45.13</c:v>
                </c:pt>
              </c:numCache>
            </c:numRef>
          </c:val>
        </c:ser>
        <c:dLbls>
          <c:showLegendKey val="0"/>
          <c:showVal val="0"/>
          <c:showCatName val="0"/>
          <c:showSerName val="0"/>
          <c:showPercent val="0"/>
          <c:showBubbleSize val="0"/>
        </c:dLbls>
        <c:gapWidth val="150"/>
        <c:axId val="88802048"/>
        <c:axId val="888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8802048"/>
        <c:axId val="88803968"/>
      </c:lineChart>
      <c:dateAx>
        <c:axId val="88802048"/>
        <c:scaling>
          <c:orientation val="minMax"/>
        </c:scaling>
        <c:delete val="1"/>
        <c:axPos val="b"/>
        <c:numFmt formatCode="ge" sourceLinked="1"/>
        <c:majorTickMark val="none"/>
        <c:minorTickMark val="none"/>
        <c:tickLblPos val="none"/>
        <c:crossAx val="88803968"/>
        <c:crosses val="autoZero"/>
        <c:auto val="1"/>
        <c:lblOffset val="100"/>
        <c:baseTimeUnit val="years"/>
      </c:dateAx>
      <c:valAx>
        <c:axId val="888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370.04</c:v>
                </c:pt>
                <c:pt idx="1">
                  <c:v>430.44</c:v>
                </c:pt>
                <c:pt idx="2">
                  <c:v>246.84</c:v>
                </c:pt>
                <c:pt idx="3">
                  <c:v>290.10000000000002</c:v>
                </c:pt>
                <c:pt idx="4">
                  <c:v>306.39</c:v>
                </c:pt>
              </c:numCache>
            </c:numRef>
          </c:val>
        </c:ser>
        <c:dLbls>
          <c:showLegendKey val="0"/>
          <c:showVal val="0"/>
          <c:showCatName val="0"/>
          <c:showSerName val="0"/>
          <c:showPercent val="0"/>
          <c:showBubbleSize val="0"/>
        </c:dLbls>
        <c:gapWidth val="150"/>
        <c:axId val="88838144"/>
        <c:axId val="888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8838144"/>
        <c:axId val="88840064"/>
      </c:lineChart>
      <c:dateAx>
        <c:axId val="88838144"/>
        <c:scaling>
          <c:orientation val="minMax"/>
        </c:scaling>
        <c:delete val="1"/>
        <c:axPos val="b"/>
        <c:numFmt formatCode="ge" sourceLinked="1"/>
        <c:majorTickMark val="none"/>
        <c:minorTickMark val="none"/>
        <c:tickLblPos val="none"/>
        <c:crossAx val="88840064"/>
        <c:crosses val="autoZero"/>
        <c:auto val="1"/>
        <c:lblOffset val="100"/>
        <c:baseTimeUnit val="years"/>
      </c:dateAx>
      <c:valAx>
        <c:axId val="888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3375</v>
      </c>
      <c r="AM8" s="64"/>
      <c r="AN8" s="64"/>
      <c r="AO8" s="64"/>
      <c r="AP8" s="64"/>
      <c r="AQ8" s="64"/>
      <c r="AR8" s="64"/>
      <c r="AS8" s="64"/>
      <c r="AT8" s="63">
        <f>データ!S6</f>
        <v>137.03</v>
      </c>
      <c r="AU8" s="63"/>
      <c r="AV8" s="63"/>
      <c r="AW8" s="63"/>
      <c r="AX8" s="63"/>
      <c r="AY8" s="63"/>
      <c r="AZ8" s="63"/>
      <c r="BA8" s="63"/>
      <c r="BB8" s="63">
        <f>データ!T6</f>
        <v>24.63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3.41</v>
      </c>
      <c r="Q10" s="63"/>
      <c r="R10" s="63"/>
      <c r="S10" s="63"/>
      <c r="T10" s="63"/>
      <c r="U10" s="63"/>
      <c r="V10" s="63"/>
      <c r="W10" s="63">
        <f>データ!P6</f>
        <v>100</v>
      </c>
      <c r="X10" s="63"/>
      <c r="Y10" s="63"/>
      <c r="Z10" s="63"/>
      <c r="AA10" s="63"/>
      <c r="AB10" s="63"/>
      <c r="AC10" s="63"/>
      <c r="AD10" s="64">
        <f>データ!Q6</f>
        <v>3400</v>
      </c>
      <c r="AE10" s="64"/>
      <c r="AF10" s="64"/>
      <c r="AG10" s="64"/>
      <c r="AH10" s="64"/>
      <c r="AI10" s="64"/>
      <c r="AJ10" s="64"/>
      <c r="AK10" s="2"/>
      <c r="AL10" s="64">
        <f>データ!U6</f>
        <v>115</v>
      </c>
      <c r="AM10" s="64"/>
      <c r="AN10" s="64"/>
      <c r="AO10" s="64"/>
      <c r="AP10" s="64"/>
      <c r="AQ10" s="64"/>
      <c r="AR10" s="64"/>
      <c r="AS10" s="64"/>
      <c r="AT10" s="63">
        <f>データ!V6</f>
        <v>0.31</v>
      </c>
      <c r="AU10" s="63"/>
      <c r="AV10" s="63"/>
      <c r="AW10" s="63"/>
      <c r="AX10" s="63"/>
      <c r="AY10" s="63"/>
      <c r="AZ10" s="63"/>
      <c r="BA10" s="63"/>
      <c r="BB10" s="63">
        <f>データ!W6</f>
        <v>370.97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303445</v>
      </c>
      <c r="D6" s="31">
        <f t="shared" si="3"/>
        <v>47</v>
      </c>
      <c r="E6" s="31">
        <f t="shared" si="3"/>
        <v>17</v>
      </c>
      <c r="F6" s="31">
        <f t="shared" si="3"/>
        <v>5</v>
      </c>
      <c r="G6" s="31">
        <f t="shared" si="3"/>
        <v>0</v>
      </c>
      <c r="H6" s="31" t="str">
        <f t="shared" si="3"/>
        <v>和歌山県　高野町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3.41</v>
      </c>
      <c r="P6" s="32">
        <f t="shared" si="3"/>
        <v>100</v>
      </c>
      <c r="Q6" s="32">
        <f t="shared" si="3"/>
        <v>3400</v>
      </c>
      <c r="R6" s="32">
        <f t="shared" si="3"/>
        <v>3375</v>
      </c>
      <c r="S6" s="32">
        <f t="shared" si="3"/>
        <v>137.03</v>
      </c>
      <c r="T6" s="32">
        <f t="shared" si="3"/>
        <v>24.63</v>
      </c>
      <c r="U6" s="32">
        <f t="shared" si="3"/>
        <v>115</v>
      </c>
      <c r="V6" s="32">
        <f t="shared" si="3"/>
        <v>0.31</v>
      </c>
      <c r="W6" s="32">
        <f t="shared" si="3"/>
        <v>370.97</v>
      </c>
      <c r="X6" s="33">
        <f>IF(X7="",NA(),X7)</f>
        <v>101.79</v>
      </c>
      <c r="Y6" s="33">
        <f t="shared" ref="Y6:AG6" si="4">IF(Y7="",NA(),Y7)</f>
        <v>117.55</v>
      </c>
      <c r="Z6" s="33">
        <f t="shared" si="4"/>
        <v>118.41</v>
      </c>
      <c r="AA6" s="33">
        <f t="shared" si="4"/>
        <v>95.67</v>
      </c>
      <c r="AB6" s="33">
        <f t="shared" si="4"/>
        <v>78.98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700.04</v>
      </c>
      <c r="BF6" s="33">
        <f t="shared" ref="BF6:BN6" si="7">IF(BF7="",NA(),BF7)</f>
        <v>629.42999999999995</v>
      </c>
      <c r="BG6" s="33">
        <f t="shared" si="7"/>
        <v>563.37</v>
      </c>
      <c r="BH6" s="33">
        <f t="shared" si="7"/>
        <v>504.21</v>
      </c>
      <c r="BI6" s="33">
        <f t="shared" si="7"/>
        <v>436.09</v>
      </c>
      <c r="BJ6" s="33">
        <f t="shared" si="7"/>
        <v>1316.7</v>
      </c>
      <c r="BK6" s="33">
        <f t="shared" si="7"/>
        <v>1224.75</v>
      </c>
      <c r="BL6" s="33">
        <f t="shared" si="7"/>
        <v>1144.05</v>
      </c>
      <c r="BM6" s="33">
        <f t="shared" si="7"/>
        <v>1126.77</v>
      </c>
      <c r="BN6" s="33">
        <f t="shared" si="7"/>
        <v>1044.8</v>
      </c>
      <c r="BO6" s="32" t="str">
        <f>IF(BO7="","",IF(BO7="-","【-】","【"&amp;SUBSTITUTE(TEXT(BO7,"#,##0.00"),"-","△")&amp;"】"))</f>
        <v>【992.47】</v>
      </c>
      <c r="BP6" s="33">
        <f>IF(BP7="",NA(),BP7)</f>
        <v>34.96</v>
      </c>
      <c r="BQ6" s="33">
        <f t="shared" ref="BQ6:BY6" si="8">IF(BQ7="",NA(),BQ7)</f>
        <v>29.71</v>
      </c>
      <c r="BR6" s="33">
        <f t="shared" si="8"/>
        <v>47.07</v>
      </c>
      <c r="BS6" s="33">
        <f t="shared" si="8"/>
        <v>44.31</v>
      </c>
      <c r="BT6" s="33">
        <f t="shared" si="8"/>
        <v>45.13</v>
      </c>
      <c r="BU6" s="33">
        <f t="shared" si="8"/>
        <v>43.24</v>
      </c>
      <c r="BV6" s="33">
        <f t="shared" si="8"/>
        <v>42.13</v>
      </c>
      <c r="BW6" s="33">
        <f t="shared" si="8"/>
        <v>42.48</v>
      </c>
      <c r="BX6" s="33">
        <f t="shared" si="8"/>
        <v>50.9</v>
      </c>
      <c r="BY6" s="33">
        <f t="shared" si="8"/>
        <v>50.82</v>
      </c>
      <c r="BZ6" s="32" t="str">
        <f>IF(BZ7="","",IF(BZ7="-","【-】","【"&amp;SUBSTITUTE(TEXT(BZ7,"#,##0.00"),"-","△")&amp;"】"))</f>
        <v>【51.49】</v>
      </c>
      <c r="CA6" s="33">
        <f>IF(CA7="",NA(),CA7)</f>
        <v>370.04</v>
      </c>
      <c r="CB6" s="33">
        <f t="shared" ref="CB6:CJ6" si="9">IF(CB7="",NA(),CB7)</f>
        <v>430.44</v>
      </c>
      <c r="CC6" s="33">
        <f t="shared" si="9"/>
        <v>246.84</v>
      </c>
      <c r="CD6" s="33">
        <f t="shared" si="9"/>
        <v>290.10000000000002</v>
      </c>
      <c r="CE6" s="33">
        <f t="shared" si="9"/>
        <v>306.39</v>
      </c>
      <c r="CF6" s="33">
        <f t="shared" si="9"/>
        <v>338.76</v>
      </c>
      <c r="CG6" s="33">
        <f t="shared" si="9"/>
        <v>348.41</v>
      </c>
      <c r="CH6" s="33">
        <f t="shared" si="9"/>
        <v>343.8</v>
      </c>
      <c r="CI6" s="33">
        <f t="shared" si="9"/>
        <v>293.27</v>
      </c>
      <c r="CJ6" s="33">
        <f t="shared" si="9"/>
        <v>300.52</v>
      </c>
      <c r="CK6" s="32" t="str">
        <f>IF(CK7="","",IF(CK7="-","【-】","【"&amp;SUBSTITUTE(TEXT(CK7,"#,##0.00"),"-","△")&amp;"】"))</f>
        <v>【295.10】</v>
      </c>
      <c r="CL6" s="32">
        <f>IF(CL7="",NA(),CL7)</f>
        <v>0</v>
      </c>
      <c r="CM6" s="33">
        <f t="shared" ref="CM6:CU6" si="10">IF(CM7="",NA(),CM7)</f>
        <v>61.73</v>
      </c>
      <c r="CN6" s="33">
        <f t="shared" si="10"/>
        <v>61.73</v>
      </c>
      <c r="CO6" s="33">
        <f t="shared" si="10"/>
        <v>61.73</v>
      </c>
      <c r="CP6" s="33">
        <f t="shared" si="10"/>
        <v>64.2</v>
      </c>
      <c r="CQ6" s="33">
        <f t="shared" si="10"/>
        <v>44.65</v>
      </c>
      <c r="CR6" s="33">
        <f t="shared" si="10"/>
        <v>46.85</v>
      </c>
      <c r="CS6" s="33">
        <f t="shared" si="10"/>
        <v>46.06</v>
      </c>
      <c r="CT6" s="33">
        <f t="shared" si="10"/>
        <v>53.78</v>
      </c>
      <c r="CU6" s="33">
        <f t="shared" si="10"/>
        <v>53.24</v>
      </c>
      <c r="CV6" s="32" t="str">
        <f>IF(CV7="","",IF(CV7="-","【-】","【"&amp;SUBSTITUTE(TEXT(CV7,"#,##0.00"),"-","△")&amp;"】"))</f>
        <v>【53.32】</v>
      </c>
      <c r="CW6" s="33">
        <f>IF(CW7="",NA(),CW7)</f>
        <v>90.16</v>
      </c>
      <c r="CX6" s="33">
        <f t="shared" ref="CX6:DF6" si="11">IF(CX7="",NA(),CX7)</f>
        <v>89.92</v>
      </c>
      <c r="CY6" s="33">
        <f t="shared" si="11"/>
        <v>100</v>
      </c>
      <c r="CZ6" s="33">
        <f t="shared" si="11"/>
        <v>100</v>
      </c>
      <c r="DA6" s="33">
        <f t="shared" si="11"/>
        <v>100</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303445</v>
      </c>
      <c r="D7" s="35">
        <v>47</v>
      </c>
      <c r="E7" s="35">
        <v>17</v>
      </c>
      <c r="F7" s="35">
        <v>5</v>
      </c>
      <c r="G7" s="35">
        <v>0</v>
      </c>
      <c r="H7" s="35" t="s">
        <v>96</v>
      </c>
      <c r="I7" s="35" t="s">
        <v>97</v>
      </c>
      <c r="J7" s="35" t="s">
        <v>98</v>
      </c>
      <c r="K7" s="35" t="s">
        <v>99</v>
      </c>
      <c r="L7" s="35" t="s">
        <v>100</v>
      </c>
      <c r="M7" s="36" t="s">
        <v>101</v>
      </c>
      <c r="N7" s="36" t="s">
        <v>102</v>
      </c>
      <c r="O7" s="36">
        <v>3.41</v>
      </c>
      <c r="P7" s="36">
        <v>100</v>
      </c>
      <c r="Q7" s="36">
        <v>3400</v>
      </c>
      <c r="R7" s="36">
        <v>3375</v>
      </c>
      <c r="S7" s="36">
        <v>137.03</v>
      </c>
      <c r="T7" s="36">
        <v>24.63</v>
      </c>
      <c r="U7" s="36">
        <v>115</v>
      </c>
      <c r="V7" s="36">
        <v>0.31</v>
      </c>
      <c r="W7" s="36">
        <v>370.97</v>
      </c>
      <c r="X7" s="36">
        <v>101.79</v>
      </c>
      <c r="Y7" s="36">
        <v>117.55</v>
      </c>
      <c r="Z7" s="36">
        <v>118.41</v>
      </c>
      <c r="AA7" s="36">
        <v>95.67</v>
      </c>
      <c r="AB7" s="36">
        <v>78.98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700.04</v>
      </c>
      <c r="BF7" s="36">
        <v>629.42999999999995</v>
      </c>
      <c r="BG7" s="36">
        <v>563.37</v>
      </c>
      <c r="BH7" s="36">
        <v>504.21</v>
      </c>
      <c r="BI7" s="36">
        <v>436.09</v>
      </c>
      <c r="BJ7" s="36">
        <v>1316.7</v>
      </c>
      <c r="BK7" s="36">
        <v>1224.75</v>
      </c>
      <c r="BL7" s="36">
        <v>1144.05</v>
      </c>
      <c r="BM7" s="36">
        <v>1126.77</v>
      </c>
      <c r="BN7" s="36">
        <v>1044.8</v>
      </c>
      <c r="BO7" s="36">
        <v>992.47</v>
      </c>
      <c r="BP7" s="36">
        <v>34.96</v>
      </c>
      <c r="BQ7" s="36">
        <v>29.71</v>
      </c>
      <c r="BR7" s="36">
        <v>47.07</v>
      </c>
      <c r="BS7" s="36">
        <v>44.31</v>
      </c>
      <c r="BT7" s="36">
        <v>45.13</v>
      </c>
      <c r="BU7" s="36">
        <v>43.24</v>
      </c>
      <c r="BV7" s="36">
        <v>42.13</v>
      </c>
      <c r="BW7" s="36">
        <v>42.48</v>
      </c>
      <c r="BX7" s="36">
        <v>50.9</v>
      </c>
      <c r="BY7" s="36">
        <v>50.82</v>
      </c>
      <c r="BZ7" s="36">
        <v>51.49</v>
      </c>
      <c r="CA7" s="36">
        <v>370.04</v>
      </c>
      <c r="CB7" s="36">
        <v>430.44</v>
      </c>
      <c r="CC7" s="36">
        <v>246.84</v>
      </c>
      <c r="CD7" s="36">
        <v>290.10000000000002</v>
      </c>
      <c r="CE7" s="36">
        <v>306.39</v>
      </c>
      <c r="CF7" s="36">
        <v>338.76</v>
      </c>
      <c r="CG7" s="36">
        <v>348.41</v>
      </c>
      <c r="CH7" s="36">
        <v>343.8</v>
      </c>
      <c r="CI7" s="36">
        <v>293.27</v>
      </c>
      <c r="CJ7" s="36">
        <v>300.52</v>
      </c>
      <c r="CK7" s="36">
        <v>295.10000000000002</v>
      </c>
      <c r="CL7" s="36">
        <v>0</v>
      </c>
      <c r="CM7" s="36">
        <v>61.73</v>
      </c>
      <c r="CN7" s="36">
        <v>61.73</v>
      </c>
      <c r="CO7" s="36">
        <v>61.73</v>
      </c>
      <c r="CP7" s="36">
        <v>64.2</v>
      </c>
      <c r="CQ7" s="36">
        <v>44.65</v>
      </c>
      <c r="CR7" s="36">
        <v>46.85</v>
      </c>
      <c r="CS7" s="36">
        <v>46.06</v>
      </c>
      <c r="CT7" s="36">
        <v>53.78</v>
      </c>
      <c r="CU7" s="36">
        <v>53.24</v>
      </c>
      <c r="CV7" s="36">
        <v>53.32</v>
      </c>
      <c r="CW7" s="36">
        <v>90.16</v>
      </c>
      <c r="CX7" s="36">
        <v>89.92</v>
      </c>
      <c r="CY7" s="36">
        <v>100</v>
      </c>
      <c r="CZ7" s="36">
        <v>100</v>
      </c>
      <c r="DA7" s="36">
        <v>100</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2016-02-22T00:26:36Z</cp:lastPrinted>
  <dcterms:created xsi:type="dcterms:W3CDTF">2016-02-03T09:15:55Z</dcterms:created>
  <dcterms:modified xsi:type="dcterms:W3CDTF">2016-02-23T05:48:16Z</dcterms:modified>
  <cp:category/>
</cp:coreProperties>
</file>