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<sst xmlns="http://schemas.openxmlformats.org/spreadsheetml/2006/main" count="221" uniqueCount="111">
  <si>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</si>
  <si>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</si>
  <si>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</si>
  <si>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</si>
  <si>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</si>
  <si>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</si>
  <si>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</si>
  <si>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</si>
  <si>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</si>
  <si>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</si>
  <si>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</si>
  <si>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</si>
  <si>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</si>
  <si>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</si>
  <si>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</si>
  <si>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</si>
  <si>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</si>
  <si>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</si>
  <si>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</si>
  <si>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</si>
  <si>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</si>
  <si>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</si>
  <si>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</si>
  <si>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</si>
  <si>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</si>
  <si>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</si>
  <si>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</si>
  <si>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</si>
  <si>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</si>
  <si>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</si>
  <si>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</si>
  <si>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</si>
  <si>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</si>
  <si>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</si>
  <si>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</si>
  <si>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</si>
  <si>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</si>
  <si>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</si>
  <si>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</si>
  <si>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</si>
  <si>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</si>
  <si>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</si>
  <si>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</si>
  <si>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</si>
  <si>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</si>
  <si>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</si>
  <si>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</si>
  <si>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</si>
  <si>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</si>
  <si>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</si>
  <si>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</si>
  <si>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</si>
  <si>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</si>
  <si>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</si>
  <si>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</si>
  <si>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</si>
  <si>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</si>
  <si>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</si>
  <si>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</si>
  <si>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</si>
  <si>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</si>
  <si>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</si>
  <si>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</si>
  <si>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</si>
  <si>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</si>
  <si>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</si>
  <si>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</si>
  <si>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</si>
  <si>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</si>
  <si>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</si>
  <si>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</si>
  <si>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</si>
  <si>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</si>
  <si>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</si>
  <si>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</si>
  <si>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</si>
  <si>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</si>
  <si>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</si>
  <si>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</si>
  <si>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</si>
  <si>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</si>
  <si>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</si>
  <si>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</si>
  <si>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</si>
  <si>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</si>
  <si>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</si>
  <si>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</si>
  <si>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</si>
  <si>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</si>
  <si>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</si>
  <si>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</si>
  <si>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</si>
  <si>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</si>
  <si>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</si>
  <si>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</si>
  <si>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</si>
  <si>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高野町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</si>
  <si>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</si>
  <si>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</si>
  <si>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</si>
  <si>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</si>
  <si>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</si>
  <si>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</si>
  <si>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</si>
  <si>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</si>
  <si>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</si>
  <si>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</si>
  <si>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</si>
  <si>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事業が普及しており、現在は安定した維持管理に努めている。収支では、一般会計繰入金（収入）により収益的収支比率をほぼ100％に保っている。企業債（借金）については、新規の借り入れは無く安定している。費用では経費削減を行っていたが、電気・材料・委託料の値上等により汚水原価が上昇している。施設利用率は類似団体平均を上回っているが、水洗化率が100％であること、今後は人口減少により料金確保が難しいことを考えると新たな設備投資には慎重な検討が必要である。</t>
    <rPh sb="45" eb="47">
      <t>シュウニュウ</t>
    </rPh>
    <rPh sb="51" eb="54">
      <t>シュウエキテキ</t>
    </rPh>
    <rPh sb="54" eb="56">
      <t>シュウシ</t>
    </rPh>
    <rPh sb="56" eb="58">
      <t>ヒリツ</t>
    </rPh>
    <rPh sb="66" eb="67">
      <t>タモ</t>
    </rPh>
    <rPh sb="76" eb="78">
      <t>シャッキン</t>
    </rPh>
    <rPh sb="102" eb="104">
      <t>ヒヨウ</t>
    </rPh>
    <rPh sb="118" eb="120">
      <t>デンキ</t>
    </rPh>
    <rPh sb="146" eb="148">
      <t>シセツ</t>
    </rPh>
    <rPh sb="148" eb="151">
      <t>リヨウリツ</t>
    </rPh>
    <rPh sb="152" eb="154">
      <t>ルイジ</t>
    </rPh>
    <rPh sb="154" eb="156">
      <t>ダンタイ</t>
    </rPh>
    <rPh sb="156" eb="158">
      <t>ヘイキン</t>
    </rPh>
    <rPh sb="159" eb="161">
      <t>ウワマワ</t>
    </rPh>
    <rPh sb="167" eb="170">
      <t>スイセンカ</t>
    </rPh>
    <rPh sb="170" eb="171">
      <t>リツ</t>
    </rPh>
    <rPh sb="203" eb="204">
      <t>カンガ</t>
    </rPh>
    <rPh sb="207" eb="208">
      <t>アラ</t>
    </rPh>
    <rPh sb="210" eb="212">
      <t>セツビ</t>
    </rPh>
    <rPh sb="216" eb="218">
      <t>シンチョウ</t>
    </rPh>
    <rPh sb="219" eb="221">
      <t>ケントウ</t>
    </rPh>
    <rPh sb="222" eb="224">
      <t>ヒツヨウ</t>
    </rPh>
    <phoneticPr fontId="4"/>
  </si>
  <si>
    <t>　将来、耐用年数を迎える管路の更新計画が必要である。</t>
    <rPh sb="1" eb="3">
      <t>ショウライ</t>
    </rPh>
    <rPh sb="4" eb="6">
      <t>タイヨウ</t>
    </rPh>
    <rPh sb="6" eb="8">
      <t>ネンスウ</t>
    </rPh>
    <rPh sb="9" eb="10">
      <t>ムカ</t>
    </rPh>
    <rPh sb="12" eb="14">
      <t>カンロ</t>
    </rPh>
    <phoneticPr fontId="4"/>
  </si>
  <si>
    <t>　高野町では、公共下水道・特定環境保全公共下水道・農業集落排水・個別排水処理・生活排水処理と下水道事業を展開しており、下水道普及に努めている。この結果、類似団体平均を大きく上回る水洗化率を達成している。このうち、特定環境保全下水道は西細川処理区の汚水処理を行っている。過疎化の進むなか安定した事業運営を目指し、料金の確保に努めているが、一般会計からの繰入（補助）も必要である。今後は、維持管理の削減及び施設・管路の長寿命化を検討し一般会計の負担軽減を図る必要がある。</t>
    <rPh sb="11" eb="12">
      <t>ドウ</t>
    </rPh>
    <rPh sb="23" eb="24">
      <t>ドウ</t>
    </rPh>
    <rPh sb="46" eb="49">
      <t>ゲスイドウ</t>
    </rPh>
    <rPh sb="106" eb="108">
      <t>トクテイ</t>
    </rPh>
    <rPh sb="108" eb="110">
      <t>カンキョウ</t>
    </rPh>
    <rPh sb="110" eb="112">
      <t>ホゼン</t>
    </rPh>
    <rPh sb="112" eb="115">
      <t>ゲスイドウ</t>
    </rPh>
    <rPh sb="116" eb="117">
      <t>ニシ</t>
    </rPh>
    <rPh sb="117" eb="119">
      <t>ホソカワ</t>
    </rPh>
    <rPh sb="119" eb="121">
      <t>ショリ</t>
    </rPh>
    <rPh sb="121" eb="122">
      <t>ク</t>
    </rPh>
    <rPh sb="123" eb="125">
      <t>オスイ</t>
    </rPh>
    <rPh sb="125" eb="127">
      <t>ショリ</t>
    </rPh>
    <rPh sb="128" eb="12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</si>
</sst>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573760"/>
        <c:axId val="836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0.11</c:v>
                </c:pt>
                <c:pt idx="3">
                  <c:v>0.05</c:v>
                </c:pt>
                <c:pt idx="4">
                  <c:v>0.04</c:v>
                </c:pt>
              </c:numCache>
            </c:numRef>
          </c:val>
          <c:smooth val="0"/>
        </c:ser>
        <c:dLbls>
          <c:showLegendKey val="0"/>
          <c:showVal val="0"/>
          <c:showCatName val="0"/>
          <c:showSerName val="0"/>
          <c:showPercent val="0"/>
          <c:showBubbleSize val="0"/>
        </c:dLbls>
        <c:marker val="1"/>
        <c:smooth val="0"/>
        <c:axId val="83573760"/>
        <c:axId val="83612800"/>
      </c:lineChart>
      <c:dateAx>
        <c:axId val="83573760"/>
        <c:scaling>
          <c:orientation val="minMax"/>
        </c:scaling>
        <c:delete val="1"/>
        <c:axPos val="b"/>
        <c:numFmt formatCode="ge" sourceLinked="1"/>
        <c:majorTickMark val="none"/>
        <c:minorTickMark val="none"/>
        <c:tickLblPos val="none"/>
        <c:crossAx val="83612800"/>
        <c:crosses val="autoZero"/>
        <c:auto val="1"/>
        <c:lblOffset val="100"/>
        <c:baseTimeUnit val="years"/>
      </c:dateAx>
      <c:valAx>
        <c:axId val="836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58</c:v>
                </c:pt>
                <c:pt idx="1">
                  <c:v>58</c:v>
                </c:pt>
                <c:pt idx="2">
                  <c:v>52</c:v>
                </c:pt>
                <c:pt idx="3">
                  <c:v>48</c:v>
                </c:pt>
                <c:pt idx="4">
                  <c:v>46</c:v>
                </c:pt>
              </c:numCache>
            </c:numRef>
          </c:val>
        </c:ser>
        <c:dLbls>
          <c:showLegendKey val="0"/>
          <c:showVal val="0"/>
          <c:showCatName val="0"/>
          <c:showSerName val="0"/>
          <c:showPercent val="0"/>
          <c:showBubbleSize val="0"/>
        </c:dLbls>
        <c:gapWidth val="150"/>
        <c:axId val="85733376"/>
        <c:axId val="857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42.31</c:v>
                </c:pt>
                <c:pt idx="3">
                  <c:v>43.65</c:v>
                </c:pt>
                <c:pt idx="4">
                  <c:v>43.58</c:v>
                </c:pt>
              </c:numCache>
            </c:numRef>
          </c:val>
          <c:smooth val="0"/>
        </c:ser>
        <c:dLbls>
          <c:showLegendKey val="0"/>
          <c:showVal val="0"/>
          <c:showCatName val="0"/>
          <c:showSerName val="0"/>
          <c:showPercent val="0"/>
          <c:showBubbleSize val="0"/>
        </c:dLbls>
        <c:marker val="1"/>
        <c:smooth val="0"/>
        <c:axId val="85733376"/>
        <c:axId val="85735296"/>
      </c:lineChart>
      <c:dateAx>
        <c:axId val="85733376"/>
        <c:scaling>
          <c:orientation val="minMax"/>
        </c:scaling>
        <c:delete val="1"/>
        <c:axPos val="b"/>
        <c:numFmt formatCode="ge" sourceLinked="1"/>
        <c:majorTickMark val="none"/>
        <c:minorTickMark val="none"/>
        <c:tickLblPos val="none"/>
        <c:crossAx val="85735296"/>
        <c:crosses val="autoZero"/>
        <c:auto val="1"/>
        <c:lblOffset val="100"/>
        <c:baseTimeUnit val="years"/>
      </c:dateAx>
      <c:valAx>
        <c:axId val="857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c:v>
                </c:pt>
                <c:pt idx="1">
                  <c:v>98.11</c:v>
                </c:pt>
                <c:pt idx="2">
                  <c:v>97.92</c:v>
                </c:pt>
                <c:pt idx="3">
                  <c:v>96.67</c:v>
                </c:pt>
                <c:pt idx="4">
                  <c:v>96.43</c:v>
                </c:pt>
              </c:numCache>
            </c:numRef>
          </c:val>
        </c:ser>
        <c:dLbls>
          <c:showLegendKey val="0"/>
          <c:showVal val="0"/>
          <c:showCatName val="0"/>
          <c:showSerName val="0"/>
          <c:showPercent val="0"/>
          <c:showBubbleSize val="0"/>
        </c:dLbls>
        <c:gapWidth val="150"/>
        <c:axId val="85752832"/>
        <c:axId val="857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81.3</c:v>
                </c:pt>
                <c:pt idx="3">
                  <c:v>82.2</c:v>
                </c:pt>
                <c:pt idx="4">
                  <c:v>82.35</c:v>
                </c:pt>
              </c:numCache>
            </c:numRef>
          </c:val>
          <c:smooth val="0"/>
        </c:ser>
        <c:dLbls>
          <c:showLegendKey val="0"/>
          <c:showVal val="0"/>
          <c:showCatName val="0"/>
          <c:showSerName val="0"/>
          <c:showPercent val="0"/>
          <c:showBubbleSize val="0"/>
        </c:dLbls>
        <c:marker val="1"/>
        <c:smooth val="0"/>
        <c:axId val="85752832"/>
        <c:axId val="85775488"/>
      </c:lineChart>
      <c:dateAx>
        <c:axId val="85752832"/>
        <c:scaling>
          <c:orientation val="minMax"/>
        </c:scaling>
        <c:delete val="1"/>
        <c:axPos val="b"/>
        <c:numFmt formatCode="ge" sourceLinked="1"/>
        <c:majorTickMark val="none"/>
        <c:minorTickMark val="none"/>
        <c:tickLblPos val="none"/>
        <c:crossAx val="85775488"/>
        <c:crosses val="autoZero"/>
        <c:auto val="1"/>
        <c:lblOffset val="100"/>
        <c:baseTimeUnit val="years"/>
      </c:dateAx>
      <c:valAx>
        <c:axId val="857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100.08</c:v>
                </c:pt>
                <c:pt idx="1">
                  <c:v>93.91</c:v>
                </c:pt>
                <c:pt idx="2">
                  <c:v>99.74</c:v>
                </c:pt>
                <c:pt idx="3">
                  <c:v>99.66</c:v>
                </c:pt>
                <c:pt idx="4">
                  <c:v>101.3</c:v>
                </c:pt>
              </c:numCache>
            </c:numRef>
          </c:val>
        </c:ser>
        <c:dLbls>
          <c:showLegendKey val="0"/>
          <c:showVal val="0"/>
          <c:showCatName val="0"/>
          <c:showSerName val="0"/>
          <c:showPercent val="0"/>
          <c:showBubbleSize val="0"/>
        </c:dLbls>
        <c:gapWidth val="150"/>
        <c:axId val="85215872"/>
        <c:axId val="852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215872"/>
        <c:axId val="85226240"/>
      </c:lineChart>
      <c:dateAx>
        <c:axId val="85215872"/>
        <c:scaling>
          <c:orientation val="minMax"/>
        </c:scaling>
        <c:delete val="1"/>
        <c:axPos val="b"/>
        <c:numFmt formatCode="ge" sourceLinked="1"/>
        <c:majorTickMark val="none"/>
        <c:minorTickMark val="none"/>
        <c:tickLblPos val="none"/>
        <c:crossAx val="85226240"/>
        <c:crosses val="autoZero"/>
        <c:auto val="1"/>
        <c:lblOffset val="100"/>
        <c:baseTimeUnit val="years"/>
      </c:dateAx>
      <c:valAx>
        <c:axId val="852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264640"/>
        <c:axId val="852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264640"/>
        <c:axId val="85275008"/>
      </c:lineChart>
      <c:dateAx>
        <c:axId val="85264640"/>
        <c:scaling>
          <c:orientation val="minMax"/>
        </c:scaling>
        <c:delete val="1"/>
        <c:axPos val="b"/>
        <c:numFmt formatCode="ge" sourceLinked="1"/>
        <c:majorTickMark val="none"/>
        <c:minorTickMark val="none"/>
        <c:tickLblPos val="none"/>
        <c:crossAx val="85275008"/>
        <c:crosses val="autoZero"/>
        <c:auto val="1"/>
        <c:lblOffset val="100"/>
        <c:baseTimeUnit val="years"/>
      </c:dateAx>
      <c:valAx>
        <c:axId val="852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01120"/>
        <c:axId val="853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01120"/>
        <c:axId val="85307392"/>
      </c:lineChart>
      <c:dateAx>
        <c:axId val="85301120"/>
        <c:scaling>
          <c:orientation val="minMax"/>
        </c:scaling>
        <c:delete val="1"/>
        <c:axPos val="b"/>
        <c:numFmt formatCode="ge" sourceLinked="1"/>
        <c:majorTickMark val="none"/>
        <c:minorTickMark val="none"/>
        <c:tickLblPos val="none"/>
        <c:crossAx val="85307392"/>
        <c:crosses val="autoZero"/>
        <c:auto val="1"/>
        <c:lblOffset val="100"/>
        <c:baseTimeUnit val="years"/>
      </c:dateAx>
      <c:valAx>
        <c:axId val="853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15808"/>
        <c:axId val="854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15808"/>
        <c:axId val="85417984"/>
      </c:lineChart>
      <c:dateAx>
        <c:axId val="85415808"/>
        <c:scaling>
          <c:orientation val="minMax"/>
        </c:scaling>
        <c:delete val="1"/>
        <c:axPos val="b"/>
        <c:numFmt formatCode="ge" sourceLinked="1"/>
        <c:majorTickMark val="none"/>
        <c:minorTickMark val="none"/>
        <c:tickLblPos val="none"/>
        <c:crossAx val="85417984"/>
        <c:crosses val="autoZero"/>
        <c:auto val="1"/>
        <c:lblOffset val="100"/>
        <c:baseTimeUnit val="years"/>
      </c:dateAx>
      <c:valAx>
        <c:axId val="854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47040"/>
        <c:axId val="854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47040"/>
        <c:axId val="85448960"/>
      </c:lineChart>
      <c:dateAx>
        <c:axId val="85447040"/>
        <c:scaling>
          <c:orientation val="minMax"/>
        </c:scaling>
        <c:delete val="1"/>
        <c:axPos val="b"/>
        <c:numFmt formatCode="ge" sourceLinked="1"/>
        <c:majorTickMark val="none"/>
        <c:minorTickMark val="none"/>
        <c:tickLblPos val="none"/>
        <c:crossAx val="85448960"/>
        <c:crosses val="autoZero"/>
        <c:auto val="1"/>
        <c:lblOffset val="100"/>
        <c:baseTimeUnit val="years"/>
      </c:dateAx>
      <c:valAx>
        <c:axId val="854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5190.55</c:v>
                </c:pt>
                <c:pt idx="1">
                  <c:v>4962.3900000000003</c:v>
                </c:pt>
                <c:pt idx="2">
                  <c:v>5080.68</c:v>
                </c:pt>
                <c:pt idx="3">
                  <c:v>4857.76</c:v>
                </c:pt>
                <c:pt idx="4">
                  <c:v>3990.7</c:v>
                </c:pt>
              </c:numCache>
            </c:numRef>
          </c:val>
        </c:ser>
        <c:dLbls>
          <c:showLegendKey val="0"/>
          <c:showVal val="0"/>
          <c:showCatName val="0"/>
          <c:showSerName val="0"/>
          <c:showPercent val="0"/>
          <c:showBubbleSize val="0"/>
        </c:dLbls>
        <c:gapWidth val="150"/>
        <c:axId val="85621760"/>
        <c:axId val="856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1622.51</c:v>
                </c:pt>
                <c:pt idx="3">
                  <c:v>1569.13</c:v>
                </c:pt>
                <c:pt idx="4">
                  <c:v>1436</c:v>
                </c:pt>
              </c:numCache>
            </c:numRef>
          </c:val>
          <c:smooth val="0"/>
        </c:ser>
        <c:dLbls>
          <c:showLegendKey val="0"/>
          <c:showVal val="0"/>
          <c:showCatName val="0"/>
          <c:showSerName val="0"/>
          <c:showPercent val="0"/>
          <c:showBubbleSize val="0"/>
        </c:dLbls>
        <c:marker val="1"/>
        <c:smooth val="0"/>
        <c:axId val="85621760"/>
        <c:axId val="85623936"/>
      </c:lineChart>
      <c:dateAx>
        <c:axId val="85621760"/>
        <c:scaling>
          <c:orientation val="minMax"/>
        </c:scaling>
        <c:delete val="1"/>
        <c:axPos val="b"/>
        <c:numFmt formatCode="ge" sourceLinked="1"/>
        <c:majorTickMark val="none"/>
        <c:minorTickMark val="none"/>
        <c:tickLblPos val="none"/>
        <c:crossAx val="85623936"/>
        <c:crosses val="autoZero"/>
        <c:auto val="1"/>
        <c:lblOffset val="100"/>
        <c:baseTimeUnit val="years"/>
      </c:dateAx>
      <c:valAx>
        <c:axId val="856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103.93</c:v>
                </c:pt>
                <c:pt idx="1">
                  <c:v>36.89</c:v>
                </c:pt>
                <c:pt idx="2">
                  <c:v>70.540000000000006</c:v>
                </c:pt>
                <c:pt idx="3">
                  <c:v>79.47</c:v>
                </c:pt>
                <c:pt idx="4">
                  <c:v>69.89</c:v>
                </c:pt>
              </c:numCache>
            </c:numRef>
          </c:val>
        </c:ser>
        <c:dLbls>
          <c:showLegendKey val="0"/>
          <c:showVal val="0"/>
          <c:showCatName val="0"/>
          <c:showSerName val="0"/>
          <c:showPercent val="0"/>
          <c:showBubbleSize val="0"/>
        </c:dLbls>
        <c:gapWidth val="150"/>
        <c:axId val="85641856"/>
        <c:axId val="8566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62.83</c:v>
                </c:pt>
                <c:pt idx="3">
                  <c:v>64.63</c:v>
                </c:pt>
                <c:pt idx="4">
                  <c:v>66.56</c:v>
                </c:pt>
              </c:numCache>
            </c:numRef>
          </c:val>
          <c:smooth val="0"/>
        </c:ser>
        <c:dLbls>
          <c:showLegendKey val="0"/>
          <c:showVal val="0"/>
          <c:showCatName val="0"/>
          <c:showSerName val="0"/>
          <c:showPercent val="0"/>
          <c:showBubbleSize val="0"/>
        </c:dLbls>
        <c:marker val="1"/>
        <c:smooth val="0"/>
        <c:axId val="85641856"/>
        <c:axId val="85668608"/>
      </c:lineChart>
      <c:dateAx>
        <c:axId val="85641856"/>
        <c:scaling>
          <c:orientation val="minMax"/>
        </c:scaling>
        <c:delete val="1"/>
        <c:axPos val="b"/>
        <c:numFmt formatCode="ge" sourceLinked="1"/>
        <c:majorTickMark val="none"/>
        <c:minorTickMark val="none"/>
        <c:tickLblPos val="none"/>
        <c:crossAx val="85668608"/>
        <c:crosses val="autoZero"/>
        <c:auto val="1"/>
        <c:lblOffset val="100"/>
        <c:baseTimeUnit val="years"/>
      </c:dateAx>
      <c:valAx>
        <c:axId val="856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241.75</c:v>
                </c:pt>
                <c:pt idx="1">
                  <c:v>630.1</c:v>
                </c:pt>
                <c:pt idx="2">
                  <c:v>338.24</c:v>
                </c:pt>
                <c:pt idx="3">
                  <c:v>319.35000000000002</c:v>
                </c:pt>
                <c:pt idx="4">
                  <c:v>388.07</c:v>
                </c:pt>
              </c:numCache>
            </c:numRef>
          </c:val>
        </c:ser>
        <c:dLbls>
          <c:showLegendKey val="0"/>
          <c:showVal val="0"/>
          <c:showCatName val="0"/>
          <c:showSerName val="0"/>
          <c:showPercent val="0"/>
          <c:showBubbleSize val="0"/>
        </c:dLbls>
        <c:gapWidth val="150"/>
        <c:axId val="85690240"/>
        <c:axId val="857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250.43</c:v>
                </c:pt>
                <c:pt idx="3">
                  <c:v>245.75</c:v>
                </c:pt>
                <c:pt idx="4">
                  <c:v>244.29</c:v>
                </c:pt>
              </c:numCache>
            </c:numRef>
          </c:val>
          <c:smooth val="0"/>
        </c:ser>
        <c:dLbls>
          <c:showLegendKey val="0"/>
          <c:showVal val="0"/>
          <c:showCatName val="0"/>
          <c:showSerName val="0"/>
          <c:showPercent val="0"/>
          <c:showBubbleSize val="0"/>
        </c:dLbls>
        <c:marker val="1"/>
        <c:smooth val="0"/>
        <c:axId val="85690240"/>
        <c:axId val="85704704"/>
      </c:lineChart>
      <c:dateAx>
        <c:axId val="85690240"/>
        <c:scaling>
          <c:orientation val="minMax"/>
        </c:scaling>
        <c:delete val="1"/>
        <c:axPos val="b"/>
        <c:numFmt formatCode="ge" sourceLinked="1"/>
        <c:majorTickMark val="none"/>
        <c:minorTickMark val="none"/>
        <c:tickLblPos val="none"/>
        <c:crossAx val="85704704"/>
        <c:crosses val="autoZero"/>
        <c:auto val="1"/>
        <c:lblOffset val="100"/>
        <c:baseTimeUnit val="years"/>
      </c:dateAx>
      <c:valAx>
        <c:axId val="857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高野町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3375</v>
      </c>
      <c r="AM8" s="64"/>
      <c r="AN8" s="64"/>
      <c r="AO8" s="64"/>
      <c r="AP8" s="64"/>
      <c r="AQ8" s="64"/>
      <c r="AR8" s="64"/>
      <c r="AS8" s="64"/>
      <c r="AT8" s="63">
        <f>データ!S6</f>
        <v>137.03</v>
      </c>
      <c r="AU8" s="63"/>
      <c r="AV8" s="63"/>
      <c r="AW8" s="63"/>
      <c r="AX8" s="63"/>
      <c r="AY8" s="63"/>
      <c r="AZ8" s="63"/>
      <c r="BA8" s="63"/>
      <c r="BB8" s="63">
        <f>データ!T6</f>
        <v>24.63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2.4900000000000002</v>
      </c>
      <c r="Q10" s="63"/>
      <c r="R10" s="63"/>
      <c r="S10" s="63"/>
      <c r="T10" s="63"/>
      <c r="U10" s="63"/>
      <c r="V10" s="63"/>
      <c r="W10" s="63">
        <f>データ!P6</f>
        <v>78.569999999999993</v>
      </c>
      <c r="X10" s="63"/>
      <c r="Y10" s="63"/>
      <c r="Z10" s="63"/>
      <c r="AA10" s="63"/>
      <c r="AB10" s="63"/>
      <c r="AC10" s="63"/>
      <c r="AD10" s="64">
        <f>データ!Q6</f>
        <v>3400</v>
      </c>
      <c r="AE10" s="64"/>
      <c r="AF10" s="64"/>
      <c r="AG10" s="64"/>
      <c r="AH10" s="64"/>
      <c r="AI10" s="64"/>
      <c r="AJ10" s="64"/>
      <c r="AK10" s="2"/>
      <c r="AL10" s="64">
        <f>データ!U6</f>
        <v>84</v>
      </c>
      <c r="AM10" s="64"/>
      <c r="AN10" s="64"/>
      <c r="AO10" s="64"/>
      <c r="AP10" s="64"/>
      <c r="AQ10" s="64"/>
      <c r="AR10" s="64"/>
      <c r="AS10" s="64"/>
      <c r="AT10" s="63">
        <f>データ!V6</f>
        <v>0.08</v>
      </c>
      <c r="AU10" s="63"/>
      <c r="AV10" s="63"/>
      <c r="AW10" s="63"/>
      <c r="AX10" s="63"/>
      <c r="AY10" s="63"/>
      <c r="AZ10" s="63"/>
      <c r="BA10" s="63"/>
      <c r="BB10" s="63">
        <f>データ!W6</f>
        <v>1050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303445</v>
      </c>
      <c r="D6" s="31">
        <f t="shared" si="3"/>
        <v>47</v>
      </c>
      <c r="E6" s="31">
        <f t="shared" si="3"/>
        <v>17</v>
      </c>
      <c r="F6" s="31">
        <f t="shared" si="3"/>
        <v>4</v>
      </c>
      <c r="G6" s="31">
        <f t="shared" si="3"/>
        <v>0</v>
      </c>
      <c r="H6" s="31" t="str">
        <f t="shared" si="3"/>
        <v>和歌山県　高野町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2.4900000000000002</v>
      </c>
      <c r="P6" s="32">
        <f t="shared" si="3"/>
        <v>78.569999999999993</v>
      </c>
      <c r="Q6" s="32">
        <f t="shared" si="3"/>
        <v>3400</v>
      </c>
      <c r="R6" s="32">
        <f t="shared" si="3"/>
        <v>3375</v>
      </c>
      <c r="S6" s="32">
        <f t="shared" si="3"/>
        <v>137.03</v>
      </c>
      <c r="T6" s="32">
        <f t="shared" si="3"/>
        <v>24.63</v>
      </c>
      <c r="U6" s="32">
        <f t="shared" si="3"/>
        <v>84</v>
      </c>
      <c r="V6" s="32">
        <f t="shared" si="3"/>
        <v>0.08</v>
      </c>
      <c r="W6" s="32">
        <f t="shared" si="3"/>
        <v>1050</v>
      </c>
      <c r="X6" s="33">
        <f>IF(X7="",NA(),X7)</f>
        <v>100.08</v>
      </c>
      <c r="Y6" s="33">
        <f t="shared" ref="Y6:AG6" si="4">IF(Y7="",NA(),Y7)</f>
        <v>93.91</v>
      </c>
      <c r="Z6" s="33">
        <f t="shared" si="4"/>
        <v>99.74</v>
      </c>
      <c r="AA6" s="33">
        <f t="shared" si="4"/>
        <v>99.66</v>
      </c>
      <c r="AB6" s="33">
        <f t="shared" si="4"/>
        <v>101.3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5190.55</v>
      </c>
      <c r="BF6" s="33">
        <f t="shared" ref="BF6:BN6" si="7">IF(BF7="",NA(),BF7)</f>
        <v>4962.3900000000003</v>
      </c>
      <c r="BG6" s="33">
        <f t="shared" si="7"/>
        <v>5080.68</v>
      </c>
      <c r="BH6" s="33">
        <f t="shared" si="7"/>
        <v>4857.76</v>
      </c>
      <c r="BI6" s="33">
        <f t="shared" si="7"/>
        <v>3990.7</v>
      </c>
      <c r="BJ6" s="33">
        <f t="shared" si="7"/>
        <v>1868.17</v>
      </c>
      <c r="BK6" s="33">
        <f t="shared" si="7"/>
        <v>1835.56</v>
      </c>
      <c r="BL6" s="33">
        <f t="shared" si="7"/>
        <v>1622.51</v>
      </c>
      <c r="BM6" s="33">
        <f t="shared" si="7"/>
        <v>1569.13</v>
      </c>
      <c r="BN6" s="33">
        <f t="shared" si="7"/>
        <v>1436</v>
      </c>
      <c r="BO6" s="32" t="str">
        <f>IF(BO7="","",IF(BO7="-","【-】","【"&amp;SUBSTITUTE(TEXT(BO7,"#,##0.00"),"-","△")&amp;"】"))</f>
        <v>【1,479.31】</v>
      </c>
      <c r="BP6" s="33">
        <f>IF(BP7="",NA(),BP7)</f>
        <v>103.93</v>
      </c>
      <c r="BQ6" s="33">
        <f t="shared" ref="BQ6:BY6" si="8">IF(BQ7="",NA(),BQ7)</f>
        <v>36.89</v>
      </c>
      <c r="BR6" s="33">
        <f t="shared" si="8"/>
        <v>70.540000000000006</v>
      </c>
      <c r="BS6" s="33">
        <f t="shared" si="8"/>
        <v>79.47</v>
      </c>
      <c r="BT6" s="33">
        <f t="shared" si="8"/>
        <v>69.89</v>
      </c>
      <c r="BU6" s="33">
        <f t="shared" si="8"/>
        <v>55.15</v>
      </c>
      <c r="BV6" s="33">
        <f t="shared" si="8"/>
        <v>52.89</v>
      </c>
      <c r="BW6" s="33">
        <f t="shared" si="8"/>
        <v>62.83</v>
      </c>
      <c r="BX6" s="33">
        <f t="shared" si="8"/>
        <v>64.63</v>
      </c>
      <c r="BY6" s="33">
        <f t="shared" si="8"/>
        <v>66.56</v>
      </c>
      <c r="BZ6" s="32" t="str">
        <f>IF(BZ7="","",IF(BZ7="-","【-】","【"&amp;SUBSTITUTE(TEXT(BZ7,"#,##0.00"),"-","△")&amp;"】"))</f>
        <v>【63.50】</v>
      </c>
      <c r="CA6" s="33">
        <f>IF(CA7="",NA(),CA7)</f>
        <v>241.75</v>
      </c>
      <c r="CB6" s="33">
        <f t="shared" ref="CB6:CJ6" si="9">IF(CB7="",NA(),CB7)</f>
        <v>630.1</v>
      </c>
      <c r="CC6" s="33">
        <f t="shared" si="9"/>
        <v>338.24</v>
      </c>
      <c r="CD6" s="33">
        <f t="shared" si="9"/>
        <v>319.35000000000002</v>
      </c>
      <c r="CE6" s="33">
        <f t="shared" si="9"/>
        <v>388.07</v>
      </c>
      <c r="CF6" s="33">
        <f t="shared" si="9"/>
        <v>283.05</v>
      </c>
      <c r="CG6" s="33">
        <f t="shared" si="9"/>
        <v>300.52</v>
      </c>
      <c r="CH6" s="33">
        <f t="shared" si="9"/>
        <v>250.43</v>
      </c>
      <c r="CI6" s="33">
        <f t="shared" si="9"/>
        <v>245.75</v>
      </c>
      <c r="CJ6" s="33">
        <f t="shared" si="9"/>
        <v>244.29</v>
      </c>
      <c r="CK6" s="32" t="str">
        <f>IF(CK7="","",IF(CK7="-","【-】","【"&amp;SUBSTITUTE(TEXT(CK7,"#,##0.00"),"-","△")&amp;"】"))</f>
        <v>【253.12】</v>
      </c>
      <c r="CL6" s="33">
        <f>IF(CL7="",NA(),CL7)</f>
        <v>58</v>
      </c>
      <c r="CM6" s="33">
        <f t="shared" ref="CM6:CU6" si="10">IF(CM7="",NA(),CM7)</f>
        <v>58</v>
      </c>
      <c r="CN6" s="33">
        <f t="shared" si="10"/>
        <v>52</v>
      </c>
      <c r="CO6" s="33">
        <f t="shared" si="10"/>
        <v>48</v>
      </c>
      <c r="CP6" s="33">
        <f t="shared" si="10"/>
        <v>46</v>
      </c>
      <c r="CQ6" s="33">
        <f t="shared" si="10"/>
        <v>36.18</v>
      </c>
      <c r="CR6" s="33">
        <f t="shared" si="10"/>
        <v>36.799999999999997</v>
      </c>
      <c r="CS6" s="33">
        <f t="shared" si="10"/>
        <v>42.31</v>
      </c>
      <c r="CT6" s="33">
        <f t="shared" si="10"/>
        <v>43.65</v>
      </c>
      <c r="CU6" s="33">
        <f t="shared" si="10"/>
        <v>43.58</v>
      </c>
      <c r="CV6" s="32" t="str">
        <f>IF(CV7="","",IF(CV7="-","【-】","【"&amp;SUBSTITUTE(TEXT(CV7,"#,##0.00"),"-","△")&amp;"】"))</f>
        <v>【41.06】</v>
      </c>
      <c r="CW6" s="33">
        <f>IF(CW7="",NA(),CW7)</f>
        <v>97</v>
      </c>
      <c r="CX6" s="33">
        <f t="shared" ref="CX6:DF6" si="11">IF(CX7="",NA(),CX7)</f>
        <v>98.11</v>
      </c>
      <c r="CY6" s="33">
        <f t="shared" si="11"/>
        <v>97.92</v>
      </c>
      <c r="CZ6" s="33">
        <f t="shared" si="11"/>
        <v>96.67</v>
      </c>
      <c r="DA6" s="33">
        <f t="shared" si="11"/>
        <v>96.43</v>
      </c>
      <c r="DB6" s="33">
        <f t="shared" si="11"/>
        <v>72.14</v>
      </c>
      <c r="DC6" s="33">
        <f t="shared" si="11"/>
        <v>71.62</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0.11</v>
      </c>
      <c r="EL6" s="33">
        <f t="shared" si="14"/>
        <v>0.05</v>
      </c>
      <c r="EM6" s="33">
        <f t="shared" si="14"/>
        <v>0.04</v>
      </c>
      <c r="EN6" s="32" t="str">
        <f>IF(EN7="","",IF(EN7="-","【-】","【"&amp;SUBSTITUTE(TEXT(EN7,"#,##0.00"),"-","△")&amp;"】"))</f>
        <v>【0.05】</v>
      </c>
    </row>
    <row r="7" spans="1:144" s="34" customFormat="1">
      <c r="A7" s="26"/>
      <c r="B7" s="35">
        <v>2014</v>
      </c>
      <c r="C7" s="35">
        <v>303445</v>
      </c>
      <c r="D7" s="35">
        <v>47</v>
      </c>
      <c r="E7" s="35">
        <v>17</v>
      </c>
      <c r="F7" s="35">
        <v>4</v>
      </c>
      <c r="G7" s="35">
        <v>0</v>
      </c>
      <c r="H7" s="35" t="s">
        <v>96</v>
      </c>
      <c r="I7" s="35" t="s">
        <v>97</v>
      </c>
      <c r="J7" s="35" t="s">
        <v>98</v>
      </c>
      <c r="K7" s="35" t="s">
        <v>99</v>
      </c>
      <c r="L7" s="35" t="s">
        <v>100</v>
      </c>
      <c r="M7" s="36" t="s">
        <v>101</v>
      </c>
      <c r="N7" s="36" t="s">
        <v>102</v>
      </c>
      <c r="O7" s="36">
        <v>2.4900000000000002</v>
      </c>
      <c r="P7" s="36">
        <v>78.569999999999993</v>
      </c>
      <c r="Q7" s="36">
        <v>3400</v>
      </c>
      <c r="R7" s="36">
        <v>3375</v>
      </c>
      <c r="S7" s="36">
        <v>137.03</v>
      </c>
      <c r="T7" s="36">
        <v>24.63</v>
      </c>
      <c r="U7" s="36">
        <v>84</v>
      </c>
      <c r="V7" s="36">
        <v>0.08</v>
      </c>
      <c r="W7" s="36">
        <v>1050</v>
      </c>
      <c r="X7" s="36">
        <v>100.08</v>
      </c>
      <c r="Y7" s="36">
        <v>93.91</v>
      </c>
      <c r="Z7" s="36">
        <v>99.74</v>
      </c>
      <c r="AA7" s="36">
        <v>99.66</v>
      </c>
      <c r="AB7" s="36">
        <v>101.3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5190.55</v>
      </c>
      <c r="BF7" s="36">
        <v>4962.3900000000003</v>
      </c>
      <c r="BG7" s="36">
        <v>5080.68</v>
      </c>
      <c r="BH7" s="36">
        <v>4857.76</v>
      </c>
      <c r="BI7" s="36">
        <v>3990.7</v>
      </c>
      <c r="BJ7" s="36">
        <v>1868.17</v>
      </c>
      <c r="BK7" s="36">
        <v>1835.56</v>
      </c>
      <c r="BL7" s="36">
        <v>1622.51</v>
      </c>
      <c r="BM7" s="36">
        <v>1569.13</v>
      </c>
      <c r="BN7" s="36">
        <v>1436</v>
      </c>
      <c r="BO7" s="36">
        <v>1479.31</v>
      </c>
      <c r="BP7" s="36">
        <v>103.93</v>
      </c>
      <c r="BQ7" s="36">
        <v>36.89</v>
      </c>
      <c r="BR7" s="36">
        <v>70.540000000000006</v>
      </c>
      <c r="BS7" s="36">
        <v>79.47</v>
      </c>
      <c r="BT7" s="36">
        <v>69.89</v>
      </c>
      <c r="BU7" s="36">
        <v>55.15</v>
      </c>
      <c r="BV7" s="36">
        <v>52.89</v>
      </c>
      <c r="BW7" s="36">
        <v>62.83</v>
      </c>
      <c r="BX7" s="36">
        <v>64.63</v>
      </c>
      <c r="BY7" s="36">
        <v>66.56</v>
      </c>
      <c r="BZ7" s="36">
        <v>63.5</v>
      </c>
      <c r="CA7" s="36">
        <v>241.75</v>
      </c>
      <c r="CB7" s="36">
        <v>630.1</v>
      </c>
      <c r="CC7" s="36">
        <v>338.24</v>
      </c>
      <c r="CD7" s="36">
        <v>319.35000000000002</v>
      </c>
      <c r="CE7" s="36">
        <v>388.07</v>
      </c>
      <c r="CF7" s="36">
        <v>283.05</v>
      </c>
      <c r="CG7" s="36">
        <v>300.52</v>
      </c>
      <c r="CH7" s="36">
        <v>250.43</v>
      </c>
      <c r="CI7" s="36">
        <v>245.75</v>
      </c>
      <c r="CJ7" s="36">
        <v>244.29</v>
      </c>
      <c r="CK7" s="36">
        <v>253.12</v>
      </c>
      <c r="CL7" s="36">
        <v>58</v>
      </c>
      <c r="CM7" s="36">
        <v>58</v>
      </c>
      <c r="CN7" s="36">
        <v>52</v>
      </c>
      <c r="CO7" s="36">
        <v>48</v>
      </c>
      <c r="CP7" s="36">
        <v>46</v>
      </c>
      <c r="CQ7" s="36">
        <v>36.18</v>
      </c>
      <c r="CR7" s="36">
        <v>36.799999999999997</v>
      </c>
      <c r="CS7" s="36">
        <v>42.31</v>
      </c>
      <c r="CT7" s="36">
        <v>43.65</v>
      </c>
      <c r="CU7" s="36">
        <v>43.58</v>
      </c>
      <c r="CV7" s="36">
        <v>41.06</v>
      </c>
      <c r="CW7" s="36">
        <v>97</v>
      </c>
      <c r="CX7" s="36">
        <v>98.11</v>
      </c>
      <c r="CY7" s="36">
        <v>97.92</v>
      </c>
      <c r="CZ7" s="36">
        <v>96.67</v>
      </c>
      <c r="DA7" s="36">
        <v>96.43</v>
      </c>
      <c r="DB7" s="36">
        <v>72.14</v>
      </c>
      <c r="DC7" s="36">
        <v>71.62</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2016-02-22T00:24:14Z</cp:lastPrinted>
  <dcterms:created xsi:type="dcterms:W3CDTF">2016-02-03T09:05:41Z</dcterms:created>
  <dcterms:modified xsi:type="dcterms:W3CDTF">2016-02-23T05:48:02Z</dcterms:modified>
  <cp:category/>
</cp:coreProperties>
</file>