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J10" i="4" s="1"/>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B10"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<sst xmlns="http://schemas.openxmlformats.org/spreadsheetml/2006/main" count="217" uniqueCount="107">
  <si>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</si>
  <si>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</si>
  <si>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</si>
  <si>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</si>
  <si>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</si>
  <si>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</si>
  <si>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</si>
  <si>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</si>
  <si>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</si>
  <si>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</si>
  <si>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</si>
  <si>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</si>
  <si>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</si>
  <si>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</si>
  <si>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</si>
  <si>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</si>
  <si>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</si>
  <si>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</si>
  <si>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</si>
  <si>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</si>
  <si>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</si>
  <si>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</si>
  <si>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</si>
  <si>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</si>
  <si>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</si>
  <si>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</si>
  <si>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</si>
  <si>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</si>
  <si>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</si>
  <si>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</si>
  <si>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</si>
  <si>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</si>
  <si>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</si>
  <si>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</si>
  <si>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</si>
  <si>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</si>
  <si>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</si>
  <si>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</si>
  <si>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</si>
  <si>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</si>
  <si>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</si>
  <si>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</si>
  <si>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</si>
  <si>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</si>
  <si>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</si>
  <si>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</si>
  <si>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</si>
  <si>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</si>
  <si>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</si>
  <si>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</si>
  <si>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</si>
  <si>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</si>
  <si>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</si>
  <si>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</si>
  <si>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</si>
  <si>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</si>
  <si>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</si>
  <si>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</si>
  <si>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</si>
  <si>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</si>
  <si>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</si>
  <si>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</si>
  <si>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</si>
  <si>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</si>
  <si>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</si>
  <si>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</si>
  <si>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</si>
  <si>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</si>
  <si>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</si>
  <si>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</si>
  <si>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</si>
  <si>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</si>
  <si>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</si>
  <si>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</si>
  <si>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</si>
  <si>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</si>
  <si>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</si>
  <si>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</si>
  <si>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</si>
  <si>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</si>
  <si>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</si>
  <si>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</si>
  <si>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</si>
  <si>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</si>
  <si>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</si>
  <si>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</si>
  <si>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</si>
  <si>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</si>
  <si>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</si>
  <si>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</si>
  <si>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</si>
  <si>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</si>
  <si>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</si>
  <si>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</si>
  <si>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</si>
  <si>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</si>
  <si>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</si>
  <si>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</si>
  <si>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</si>
  <si>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</si>
  <si>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</si>
  <si>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</si>
  <si>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</si>
  <si>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</si>
  <si>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財政健全化計画により、人件費（費用）の抑制や一般会計繰入金（収入）で収支のバランスを図っている。企業債（借金）については、低利へ借換を行ったが、元金返済がピークを迎え現金の確保が必要である。水質向上のため高度浄水処理を早くから導入しており、他団体と比べ料金及び費用は高く、観光地のため季節変動や集客により使用水量の変動がある。また、寒冷地のため凍結等による漏水があるため有収率が低いので管路の更新が必要である。</t>
    <phoneticPr fontId="4"/>
  </si>
  <si>
    <t>　施設・管路とも老朽化しており、施設については維持管理のため機器の更新を行っているが、管路については財源不足のため更新が遅れている。管路の更新投資を増やす必要が高いため、財源の検討が必要である。</t>
    <phoneticPr fontId="4"/>
  </si>
  <si>
    <t>　過疎化が進み人口減による使用水量の減や観光地のため集客による変動があり、料金確保が不安定です。今後も財政健全化を進めるとともに、現金確保が急務であり、新規の企業債や投資を抑制してます。今後は老朽化対策等、投資のあり方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</si>
</sst>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280064"/>
        <c:axId val="1082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108280064"/>
        <c:axId val="108290432"/>
      </c:lineChart>
      <c:dateAx>
        <c:axId val="108280064"/>
        <c:scaling>
          <c:orientation val="minMax"/>
        </c:scaling>
        <c:delete val="1"/>
        <c:axPos val="b"/>
        <c:numFmt formatCode="ge" sourceLinked="1"/>
        <c:majorTickMark val="none"/>
        <c:minorTickMark val="none"/>
        <c:tickLblPos val="none"/>
        <c:crossAx val="108290432"/>
        <c:crosses val="autoZero"/>
        <c:auto val="1"/>
        <c:lblOffset val="100"/>
        <c:baseTimeUnit val="years"/>
      </c:dateAx>
      <c:valAx>
        <c:axId val="1082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37.51</c:v>
                </c:pt>
                <c:pt idx="1">
                  <c:v>38.869999999999997</c:v>
                </c:pt>
                <c:pt idx="2">
                  <c:v>42.31</c:v>
                </c:pt>
                <c:pt idx="3">
                  <c:v>41.88</c:v>
                </c:pt>
                <c:pt idx="4">
                  <c:v>33.049999999999997</c:v>
                </c:pt>
              </c:numCache>
            </c:numRef>
          </c:val>
        </c:ser>
        <c:dLbls>
          <c:showLegendKey val="0"/>
          <c:showVal val="0"/>
          <c:showCatName val="0"/>
          <c:showSerName val="0"/>
          <c:showPercent val="0"/>
          <c:showBubbleSize val="0"/>
        </c:dLbls>
        <c:gapWidth val="150"/>
        <c:axId val="118762112"/>
        <c:axId val="1187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118762112"/>
        <c:axId val="118788864"/>
      </c:lineChart>
      <c:dateAx>
        <c:axId val="118762112"/>
        <c:scaling>
          <c:orientation val="minMax"/>
        </c:scaling>
        <c:delete val="1"/>
        <c:axPos val="b"/>
        <c:numFmt formatCode="ge" sourceLinked="1"/>
        <c:majorTickMark val="none"/>
        <c:minorTickMark val="none"/>
        <c:tickLblPos val="none"/>
        <c:crossAx val="118788864"/>
        <c:crosses val="autoZero"/>
        <c:auto val="1"/>
        <c:lblOffset val="100"/>
        <c:baseTimeUnit val="years"/>
      </c:dateAx>
      <c:valAx>
        <c:axId val="1187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77.87</c:v>
                </c:pt>
                <c:pt idx="1">
                  <c:v>74.56</c:v>
                </c:pt>
                <c:pt idx="2">
                  <c:v>66.37</c:v>
                </c:pt>
                <c:pt idx="3">
                  <c:v>63.95</c:v>
                </c:pt>
                <c:pt idx="4">
                  <c:v>78.739999999999995</c:v>
                </c:pt>
              </c:numCache>
            </c:numRef>
          </c:val>
        </c:ser>
        <c:dLbls>
          <c:showLegendKey val="0"/>
          <c:showVal val="0"/>
          <c:showCatName val="0"/>
          <c:showSerName val="0"/>
          <c:showPercent val="0"/>
          <c:showBubbleSize val="0"/>
        </c:dLbls>
        <c:gapWidth val="150"/>
        <c:axId val="118814976"/>
        <c:axId val="1188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118814976"/>
        <c:axId val="118825344"/>
      </c:lineChart>
      <c:dateAx>
        <c:axId val="118814976"/>
        <c:scaling>
          <c:orientation val="minMax"/>
        </c:scaling>
        <c:delete val="1"/>
        <c:axPos val="b"/>
        <c:numFmt formatCode="ge" sourceLinked="1"/>
        <c:majorTickMark val="none"/>
        <c:minorTickMark val="none"/>
        <c:tickLblPos val="none"/>
        <c:crossAx val="118825344"/>
        <c:crosses val="autoZero"/>
        <c:auto val="1"/>
        <c:lblOffset val="100"/>
        <c:baseTimeUnit val="years"/>
      </c:dateAx>
      <c:valAx>
        <c:axId val="1188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107.22</c:v>
                </c:pt>
                <c:pt idx="1">
                  <c:v>107.5</c:v>
                </c:pt>
                <c:pt idx="2">
                  <c:v>104.47</c:v>
                </c:pt>
                <c:pt idx="3">
                  <c:v>115.87</c:v>
                </c:pt>
                <c:pt idx="4">
                  <c:v>111.84</c:v>
                </c:pt>
              </c:numCache>
            </c:numRef>
          </c:val>
        </c:ser>
        <c:dLbls>
          <c:showLegendKey val="0"/>
          <c:showVal val="0"/>
          <c:showCatName val="0"/>
          <c:showSerName val="0"/>
          <c:showPercent val="0"/>
          <c:showBubbleSize val="0"/>
        </c:dLbls>
        <c:gapWidth val="150"/>
        <c:axId val="108320640"/>
        <c:axId val="1083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108320640"/>
        <c:axId val="108326912"/>
      </c:lineChart>
      <c:dateAx>
        <c:axId val="108320640"/>
        <c:scaling>
          <c:orientation val="minMax"/>
        </c:scaling>
        <c:delete val="1"/>
        <c:axPos val="b"/>
        <c:numFmt formatCode="ge" sourceLinked="1"/>
        <c:majorTickMark val="none"/>
        <c:minorTickMark val="none"/>
        <c:tickLblPos val="none"/>
        <c:crossAx val="108326912"/>
        <c:crosses val="autoZero"/>
        <c:auto val="1"/>
        <c:lblOffset val="100"/>
        <c:baseTimeUnit val="years"/>
      </c:dateAx>
      <c:valAx>
        <c:axId val="10832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35.86</c:v>
                </c:pt>
                <c:pt idx="1">
                  <c:v>37.89</c:v>
                </c:pt>
                <c:pt idx="2">
                  <c:v>40.049999999999997</c:v>
                </c:pt>
                <c:pt idx="3">
                  <c:v>41.79</c:v>
                </c:pt>
                <c:pt idx="4">
                  <c:v>62.36</c:v>
                </c:pt>
              </c:numCache>
            </c:numRef>
          </c:val>
        </c:ser>
        <c:dLbls>
          <c:showLegendKey val="0"/>
          <c:showVal val="0"/>
          <c:showCatName val="0"/>
          <c:showSerName val="0"/>
          <c:showPercent val="0"/>
          <c:showBubbleSize val="0"/>
        </c:dLbls>
        <c:gapWidth val="150"/>
        <c:axId val="114714112"/>
        <c:axId val="1147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114714112"/>
        <c:axId val="114716032"/>
      </c:lineChart>
      <c:dateAx>
        <c:axId val="114714112"/>
        <c:scaling>
          <c:orientation val="minMax"/>
        </c:scaling>
        <c:delete val="1"/>
        <c:axPos val="b"/>
        <c:numFmt formatCode="ge" sourceLinked="1"/>
        <c:majorTickMark val="none"/>
        <c:minorTickMark val="none"/>
        <c:tickLblPos val="none"/>
        <c:crossAx val="114716032"/>
        <c:crosses val="autoZero"/>
        <c:auto val="1"/>
        <c:lblOffset val="100"/>
        <c:baseTimeUnit val="years"/>
      </c:dateAx>
      <c:valAx>
        <c:axId val="1147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90.8</c:v>
                </c:pt>
                <c:pt idx="1">
                  <c:v>90.8</c:v>
                </c:pt>
                <c:pt idx="2">
                  <c:v>87.21</c:v>
                </c:pt>
                <c:pt idx="3">
                  <c:v>87.21</c:v>
                </c:pt>
                <c:pt idx="4">
                  <c:v>87.21</c:v>
                </c:pt>
              </c:numCache>
            </c:numRef>
          </c:val>
        </c:ser>
        <c:dLbls>
          <c:showLegendKey val="0"/>
          <c:showVal val="0"/>
          <c:showCatName val="0"/>
          <c:showSerName val="0"/>
          <c:showPercent val="0"/>
          <c:showBubbleSize val="0"/>
        </c:dLbls>
        <c:gapWidth val="150"/>
        <c:axId val="116397184"/>
        <c:axId val="1163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116397184"/>
        <c:axId val="116399104"/>
      </c:lineChart>
      <c:dateAx>
        <c:axId val="116397184"/>
        <c:scaling>
          <c:orientation val="minMax"/>
        </c:scaling>
        <c:delete val="1"/>
        <c:axPos val="b"/>
        <c:numFmt formatCode="ge" sourceLinked="1"/>
        <c:majorTickMark val="none"/>
        <c:minorTickMark val="none"/>
        <c:tickLblPos val="none"/>
        <c:crossAx val="116399104"/>
        <c:crosses val="autoZero"/>
        <c:auto val="1"/>
        <c:lblOffset val="100"/>
        <c:baseTimeUnit val="years"/>
      </c:dateAx>
      <c:valAx>
        <c:axId val="1163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442240"/>
        <c:axId val="1164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116442240"/>
        <c:axId val="116444160"/>
      </c:lineChart>
      <c:dateAx>
        <c:axId val="116442240"/>
        <c:scaling>
          <c:orientation val="minMax"/>
        </c:scaling>
        <c:delete val="1"/>
        <c:axPos val="b"/>
        <c:numFmt formatCode="ge" sourceLinked="1"/>
        <c:majorTickMark val="none"/>
        <c:minorTickMark val="none"/>
        <c:tickLblPos val="none"/>
        <c:crossAx val="116444160"/>
        <c:crosses val="autoZero"/>
        <c:auto val="1"/>
        <c:lblOffset val="100"/>
        <c:baseTimeUnit val="years"/>
      </c:dateAx>
      <c:valAx>
        <c:axId val="11644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1938.97</c:v>
                </c:pt>
                <c:pt idx="1">
                  <c:v>1746.95</c:v>
                </c:pt>
                <c:pt idx="2">
                  <c:v>2345.25</c:v>
                </c:pt>
                <c:pt idx="3">
                  <c:v>3944.74</c:v>
                </c:pt>
                <c:pt idx="4">
                  <c:v>130.74</c:v>
                </c:pt>
              </c:numCache>
            </c:numRef>
          </c:val>
        </c:ser>
        <c:dLbls>
          <c:showLegendKey val="0"/>
          <c:showVal val="0"/>
          <c:showCatName val="0"/>
          <c:showSerName val="0"/>
          <c:showPercent val="0"/>
          <c:showBubbleSize val="0"/>
        </c:dLbls>
        <c:gapWidth val="150"/>
        <c:axId val="118581888"/>
        <c:axId val="1185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118581888"/>
        <c:axId val="118584064"/>
      </c:lineChart>
      <c:dateAx>
        <c:axId val="118581888"/>
        <c:scaling>
          <c:orientation val="minMax"/>
        </c:scaling>
        <c:delete val="1"/>
        <c:axPos val="b"/>
        <c:numFmt formatCode="ge" sourceLinked="1"/>
        <c:majorTickMark val="none"/>
        <c:minorTickMark val="none"/>
        <c:tickLblPos val="none"/>
        <c:crossAx val="118584064"/>
        <c:crosses val="autoZero"/>
        <c:auto val="1"/>
        <c:lblOffset val="100"/>
        <c:baseTimeUnit val="years"/>
      </c:dateAx>
      <c:valAx>
        <c:axId val="11858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447.62</c:v>
                </c:pt>
                <c:pt idx="1">
                  <c:v>419.93</c:v>
                </c:pt>
                <c:pt idx="2">
                  <c:v>394.17</c:v>
                </c:pt>
                <c:pt idx="3">
                  <c:v>373.18</c:v>
                </c:pt>
                <c:pt idx="4">
                  <c:v>355.06</c:v>
                </c:pt>
              </c:numCache>
            </c:numRef>
          </c:val>
        </c:ser>
        <c:dLbls>
          <c:showLegendKey val="0"/>
          <c:showVal val="0"/>
          <c:showCatName val="0"/>
          <c:showSerName val="0"/>
          <c:showPercent val="0"/>
          <c:showBubbleSize val="0"/>
        </c:dLbls>
        <c:gapWidth val="150"/>
        <c:axId val="118606080"/>
        <c:axId val="1186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118606080"/>
        <c:axId val="118624640"/>
      </c:lineChart>
      <c:dateAx>
        <c:axId val="118606080"/>
        <c:scaling>
          <c:orientation val="minMax"/>
        </c:scaling>
        <c:delete val="1"/>
        <c:axPos val="b"/>
        <c:numFmt formatCode="ge" sourceLinked="1"/>
        <c:majorTickMark val="none"/>
        <c:minorTickMark val="none"/>
        <c:tickLblPos val="none"/>
        <c:crossAx val="118624640"/>
        <c:crosses val="autoZero"/>
        <c:auto val="1"/>
        <c:lblOffset val="100"/>
        <c:baseTimeUnit val="years"/>
      </c:dateAx>
      <c:valAx>
        <c:axId val="11862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6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102.96</c:v>
                </c:pt>
                <c:pt idx="1">
                  <c:v>102.55</c:v>
                </c:pt>
                <c:pt idx="2">
                  <c:v>101.05</c:v>
                </c:pt>
                <c:pt idx="3">
                  <c:v>105.08</c:v>
                </c:pt>
                <c:pt idx="4">
                  <c:v>103.47</c:v>
                </c:pt>
              </c:numCache>
            </c:numRef>
          </c:val>
        </c:ser>
        <c:dLbls>
          <c:showLegendKey val="0"/>
          <c:showVal val="0"/>
          <c:showCatName val="0"/>
          <c:showSerName val="0"/>
          <c:showPercent val="0"/>
          <c:showBubbleSize val="0"/>
        </c:dLbls>
        <c:gapWidth val="150"/>
        <c:axId val="118663040"/>
        <c:axId val="1186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118663040"/>
        <c:axId val="118665216"/>
      </c:lineChart>
      <c:dateAx>
        <c:axId val="118663040"/>
        <c:scaling>
          <c:orientation val="minMax"/>
        </c:scaling>
        <c:delete val="1"/>
        <c:axPos val="b"/>
        <c:numFmt formatCode="ge" sourceLinked="1"/>
        <c:majorTickMark val="none"/>
        <c:minorTickMark val="none"/>
        <c:tickLblPos val="none"/>
        <c:crossAx val="118665216"/>
        <c:crosses val="autoZero"/>
        <c:auto val="1"/>
        <c:lblOffset val="100"/>
        <c:baseTimeUnit val="years"/>
      </c:dateAx>
      <c:valAx>
        <c:axId val="1186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243.96</c:v>
                </c:pt>
                <c:pt idx="1">
                  <c:v>245.59</c:v>
                </c:pt>
                <c:pt idx="2">
                  <c:v>254.76</c:v>
                </c:pt>
                <c:pt idx="3">
                  <c:v>247.04</c:v>
                </c:pt>
                <c:pt idx="4">
                  <c:v>244.55</c:v>
                </c:pt>
              </c:numCache>
            </c:numRef>
          </c:val>
        </c:ser>
        <c:dLbls>
          <c:showLegendKey val="0"/>
          <c:showVal val="0"/>
          <c:showCatName val="0"/>
          <c:showSerName val="0"/>
          <c:showPercent val="0"/>
          <c:showBubbleSize val="0"/>
        </c:dLbls>
        <c:gapWidth val="150"/>
        <c:axId val="118676480"/>
        <c:axId val="118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118676480"/>
        <c:axId val="118752384"/>
      </c:lineChart>
      <c:dateAx>
        <c:axId val="118676480"/>
        <c:scaling>
          <c:orientation val="minMax"/>
        </c:scaling>
        <c:delete val="1"/>
        <c:axPos val="b"/>
        <c:numFmt formatCode="ge" sourceLinked="1"/>
        <c:majorTickMark val="none"/>
        <c:minorTickMark val="none"/>
        <c:tickLblPos val="none"/>
        <c:crossAx val="118752384"/>
        <c:crosses val="autoZero"/>
        <c:auto val="1"/>
        <c:lblOffset val="100"/>
        <c:baseTimeUnit val="years"/>
      </c:dateAx>
      <c:valAx>
        <c:axId val="1187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B66" sqref="CB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高野町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3375</v>
      </c>
      <c r="AJ8" s="75"/>
      <c r="AK8" s="75"/>
      <c r="AL8" s="75"/>
      <c r="AM8" s="75"/>
      <c r="AN8" s="75"/>
      <c r="AO8" s="75"/>
      <c r="AP8" s="76"/>
      <c r="AQ8" s="57">
        <f>データ!R6</f>
        <v>137.03</v>
      </c>
      <c r="AR8" s="57"/>
      <c r="AS8" s="57"/>
      <c r="AT8" s="57"/>
      <c r="AU8" s="57"/>
      <c r="AV8" s="57"/>
      <c r="AW8" s="57"/>
      <c r="AX8" s="57"/>
      <c r="AY8" s="57">
        <f>データ!S6</f>
        <v>24.63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58.17</v>
      </c>
      <c r="K10" s="57"/>
      <c r="L10" s="57"/>
      <c r="M10" s="57"/>
      <c r="N10" s="57"/>
      <c r="O10" s="57"/>
      <c r="P10" s="57"/>
      <c r="Q10" s="57"/>
      <c r="R10" s="57">
        <f>データ!O6</f>
        <v>72</v>
      </c>
      <c r="S10" s="57"/>
      <c r="T10" s="57"/>
      <c r="U10" s="57"/>
      <c r="V10" s="57"/>
      <c r="W10" s="57"/>
      <c r="X10" s="57"/>
      <c r="Y10" s="57"/>
      <c r="Z10" s="65">
        <f>データ!P6</f>
        <v>3920</v>
      </c>
      <c r="AA10" s="65"/>
      <c r="AB10" s="65"/>
      <c r="AC10" s="65"/>
      <c r="AD10" s="65"/>
      <c r="AE10" s="65"/>
      <c r="AF10" s="65"/>
      <c r="AG10" s="65"/>
      <c r="AH10" s="2"/>
      <c r="AI10" s="65">
        <f>データ!T6</f>
        <v>2425</v>
      </c>
      <c r="AJ10" s="65"/>
      <c r="AK10" s="65"/>
      <c r="AL10" s="65"/>
      <c r="AM10" s="65"/>
      <c r="AN10" s="65"/>
      <c r="AO10" s="65"/>
      <c r="AP10" s="65"/>
      <c r="AQ10" s="57">
        <f>データ!U6</f>
        <v>1.7</v>
      </c>
      <c r="AR10" s="57"/>
      <c r="AS10" s="57"/>
      <c r="AT10" s="57"/>
      <c r="AU10" s="57"/>
      <c r="AV10" s="57"/>
      <c r="AW10" s="57"/>
      <c r="AX10" s="57"/>
      <c r="AY10" s="57">
        <f>データ!V6</f>
        <v>1426.47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303445</v>
      </c>
      <c r="D6" s="31">
        <f t="shared" si="3"/>
        <v>46</v>
      </c>
      <c r="E6" s="31">
        <f t="shared" si="3"/>
        <v>1</v>
      </c>
      <c r="F6" s="31">
        <f t="shared" si="3"/>
        <v>0</v>
      </c>
      <c r="G6" s="31">
        <f t="shared" si="3"/>
        <v>1</v>
      </c>
      <c r="H6" s="31" t="str">
        <f t="shared" si="3"/>
        <v>和歌山県　高野町</v>
      </c>
      <c r="I6" s="31" t="str">
        <f t="shared" si="3"/>
        <v>法適用</v>
      </c>
      <c r="J6" s="31" t="str">
        <f t="shared" si="3"/>
        <v>水道事業</v>
      </c>
      <c r="K6" s="31" t="str">
        <f t="shared" si="3"/>
        <v>末端給水事業</v>
      </c>
      <c r="L6" s="31" t="str">
        <f t="shared" si="3"/>
        <v>A9</v>
      </c>
      <c r="M6" s="32" t="str">
        <f t="shared" si="3"/>
        <v>-</v>
      </c>
      <c r="N6" s="32">
        <f t="shared" si="3"/>
        <v>58.17</v>
      </c>
      <c r="O6" s="32">
        <f t="shared" si="3"/>
        <v>72</v>
      </c>
      <c r="P6" s="32">
        <f t="shared" si="3"/>
        <v>3920</v>
      </c>
      <c r="Q6" s="32">
        <f t="shared" si="3"/>
        <v>3375</v>
      </c>
      <c r="R6" s="32">
        <f t="shared" si="3"/>
        <v>137.03</v>
      </c>
      <c r="S6" s="32">
        <f t="shared" si="3"/>
        <v>24.63</v>
      </c>
      <c r="T6" s="32">
        <f t="shared" si="3"/>
        <v>2425</v>
      </c>
      <c r="U6" s="32">
        <f t="shared" si="3"/>
        <v>1.7</v>
      </c>
      <c r="V6" s="32">
        <f t="shared" si="3"/>
        <v>1426.47</v>
      </c>
      <c r="W6" s="33">
        <f>IF(W7="",NA(),W7)</f>
        <v>107.22</v>
      </c>
      <c r="X6" s="33">
        <f t="shared" ref="X6:AF6" si="4">IF(X7="",NA(),X7)</f>
        <v>107.5</v>
      </c>
      <c r="Y6" s="33">
        <f t="shared" si="4"/>
        <v>104.47</v>
      </c>
      <c r="Z6" s="33">
        <f t="shared" si="4"/>
        <v>115.87</v>
      </c>
      <c r="AA6" s="33">
        <f t="shared" si="4"/>
        <v>111.84</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1938.97</v>
      </c>
      <c r="AT6" s="33">
        <f t="shared" ref="AT6:BB6" si="6">IF(AT7="",NA(),AT7)</f>
        <v>1746.95</v>
      </c>
      <c r="AU6" s="33">
        <f t="shared" si="6"/>
        <v>2345.25</v>
      </c>
      <c r="AV6" s="33">
        <f t="shared" si="6"/>
        <v>3944.74</v>
      </c>
      <c r="AW6" s="33">
        <f t="shared" si="6"/>
        <v>130.74</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3">
        <f>IF(BD7="",NA(),BD7)</f>
        <v>447.62</v>
      </c>
      <c r="BE6" s="33">
        <f t="shared" ref="BE6:BM6" si="7">IF(BE7="",NA(),BE7)</f>
        <v>419.93</v>
      </c>
      <c r="BF6" s="33">
        <f t="shared" si="7"/>
        <v>394.17</v>
      </c>
      <c r="BG6" s="33">
        <f t="shared" si="7"/>
        <v>373.18</v>
      </c>
      <c r="BH6" s="33">
        <f t="shared" si="7"/>
        <v>355.06</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102.96</v>
      </c>
      <c r="BP6" s="33">
        <f t="shared" ref="BP6:BX6" si="8">IF(BP7="",NA(),BP7)</f>
        <v>102.55</v>
      </c>
      <c r="BQ6" s="33">
        <f t="shared" si="8"/>
        <v>101.05</v>
      </c>
      <c r="BR6" s="33">
        <f t="shared" si="8"/>
        <v>105.08</v>
      </c>
      <c r="BS6" s="33">
        <f t="shared" si="8"/>
        <v>103.47</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243.96</v>
      </c>
      <c r="CA6" s="33">
        <f t="shared" ref="CA6:CI6" si="9">IF(CA7="",NA(),CA7)</f>
        <v>245.59</v>
      </c>
      <c r="CB6" s="33">
        <f t="shared" si="9"/>
        <v>254.76</v>
      </c>
      <c r="CC6" s="33">
        <f t="shared" si="9"/>
        <v>247.04</v>
      </c>
      <c r="CD6" s="33">
        <f t="shared" si="9"/>
        <v>244.55</v>
      </c>
      <c r="CE6" s="33">
        <f t="shared" si="9"/>
        <v>221.34</v>
      </c>
      <c r="CF6" s="33">
        <f t="shared" si="9"/>
        <v>227.44</v>
      </c>
      <c r="CG6" s="33">
        <f t="shared" si="9"/>
        <v>229.31</v>
      </c>
      <c r="CH6" s="33">
        <f t="shared" si="9"/>
        <v>232.46</v>
      </c>
      <c r="CI6" s="33">
        <f t="shared" si="9"/>
        <v>227.97</v>
      </c>
      <c r="CJ6" s="32" t="str">
        <f>IF(CJ7="","",IF(CJ7="-","【-】","【"&amp;SUBSTITUTE(TEXT(CJ7,"#,##0.00"),"-","△")&amp;"】"))</f>
        <v>【164.21】</v>
      </c>
      <c r="CK6" s="33">
        <f>IF(CK7="",NA(),CK7)</f>
        <v>37.51</v>
      </c>
      <c r="CL6" s="33">
        <f t="shared" ref="CL6:CT6" si="10">IF(CL7="",NA(),CL7)</f>
        <v>38.869999999999997</v>
      </c>
      <c r="CM6" s="33">
        <f t="shared" si="10"/>
        <v>42.31</v>
      </c>
      <c r="CN6" s="33">
        <f t="shared" si="10"/>
        <v>41.88</v>
      </c>
      <c r="CO6" s="33">
        <f t="shared" si="10"/>
        <v>33.049999999999997</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77.87</v>
      </c>
      <c r="CW6" s="33">
        <f t="shared" ref="CW6:DE6" si="11">IF(CW7="",NA(),CW7)</f>
        <v>74.56</v>
      </c>
      <c r="CX6" s="33">
        <f t="shared" si="11"/>
        <v>66.37</v>
      </c>
      <c r="CY6" s="33">
        <f t="shared" si="11"/>
        <v>63.95</v>
      </c>
      <c r="CZ6" s="33">
        <f t="shared" si="11"/>
        <v>78.739999999999995</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35.86</v>
      </c>
      <c r="DH6" s="33">
        <f t="shared" ref="DH6:DP6" si="12">IF(DH7="",NA(),DH7)</f>
        <v>37.89</v>
      </c>
      <c r="DI6" s="33">
        <f t="shared" si="12"/>
        <v>40.049999999999997</v>
      </c>
      <c r="DJ6" s="33">
        <f t="shared" si="12"/>
        <v>41.79</v>
      </c>
      <c r="DK6" s="33">
        <f t="shared" si="12"/>
        <v>62.36</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3">
        <f>IF(DR7="",NA(),DR7)</f>
        <v>90.8</v>
      </c>
      <c r="DS6" s="33">
        <f t="shared" ref="DS6:EA6" si="13">IF(DS7="",NA(),DS7)</f>
        <v>90.8</v>
      </c>
      <c r="DT6" s="33">
        <f t="shared" si="13"/>
        <v>87.21</v>
      </c>
      <c r="DU6" s="33">
        <f t="shared" si="13"/>
        <v>87.21</v>
      </c>
      <c r="DV6" s="33">
        <f t="shared" si="13"/>
        <v>87.21</v>
      </c>
      <c r="DW6" s="33">
        <f t="shared" si="13"/>
        <v>5.25</v>
      </c>
      <c r="DX6" s="33">
        <f t="shared" si="13"/>
        <v>5.74</v>
      </c>
      <c r="DY6" s="33">
        <f t="shared" si="13"/>
        <v>6.76</v>
      </c>
      <c r="DZ6" s="33">
        <f t="shared" si="13"/>
        <v>8.18</v>
      </c>
      <c r="EA6" s="33">
        <f t="shared" si="13"/>
        <v>9.64</v>
      </c>
      <c r="EB6" s="32" t="str">
        <f>IF(EB7="","",IF(EB7="-","【-】","【"&amp;SUBSTITUTE(TEXT(EB7,"#,##0.00"),"-","△")&amp;"】"))</f>
        <v>【12.42】</v>
      </c>
      <c r="EC6" s="32">
        <f>IF(EC7="",NA(),EC7)</f>
        <v>0</v>
      </c>
      <c r="ED6" s="32">
        <f t="shared" ref="ED6:EL6" si="14">IF(ED7="",NA(),ED7)</f>
        <v>0</v>
      </c>
      <c r="EE6" s="32">
        <f t="shared" si="14"/>
        <v>0</v>
      </c>
      <c r="EF6" s="32">
        <f t="shared" si="14"/>
        <v>0</v>
      </c>
      <c r="EG6" s="32">
        <f t="shared" si="14"/>
        <v>0</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303445</v>
      </c>
      <c r="D7" s="35">
        <v>46</v>
      </c>
      <c r="E7" s="35">
        <v>1</v>
      </c>
      <c r="F7" s="35">
        <v>0</v>
      </c>
      <c r="G7" s="35">
        <v>1</v>
      </c>
      <c r="H7" s="35" t="s">
        <v>93</v>
      </c>
      <c r="I7" s="35" t="s">
        <v>94</v>
      </c>
      <c r="J7" s="35" t="s">
        <v>95</v>
      </c>
      <c r="K7" s="35" t="s">
        <v>96</v>
      </c>
      <c r="L7" s="35" t="s">
        <v>97</v>
      </c>
      <c r="M7" s="36" t="s">
        <v>98</v>
      </c>
      <c r="N7" s="36">
        <v>58.17</v>
      </c>
      <c r="O7" s="36">
        <v>72</v>
      </c>
      <c r="P7" s="36">
        <v>3920</v>
      </c>
      <c r="Q7" s="36">
        <v>3375</v>
      </c>
      <c r="R7" s="36">
        <v>137.03</v>
      </c>
      <c r="S7" s="36">
        <v>24.63</v>
      </c>
      <c r="T7" s="36">
        <v>2425</v>
      </c>
      <c r="U7" s="36">
        <v>1.7</v>
      </c>
      <c r="V7" s="36">
        <v>1426.47</v>
      </c>
      <c r="W7" s="36">
        <v>107.22</v>
      </c>
      <c r="X7" s="36">
        <v>107.5</v>
      </c>
      <c r="Y7" s="36">
        <v>104.47</v>
      </c>
      <c r="Z7" s="36">
        <v>115.87</v>
      </c>
      <c r="AA7" s="36">
        <v>111.84</v>
      </c>
      <c r="AB7" s="36">
        <v>104.39</v>
      </c>
      <c r="AC7" s="36">
        <v>100.54</v>
      </c>
      <c r="AD7" s="36">
        <v>100.73</v>
      </c>
      <c r="AE7" s="36">
        <v>109.5</v>
      </c>
      <c r="AF7" s="36">
        <v>106.28</v>
      </c>
      <c r="AG7" s="36">
        <v>113.03</v>
      </c>
      <c r="AH7" s="36">
        <v>0</v>
      </c>
      <c r="AI7" s="36">
        <v>0</v>
      </c>
      <c r="AJ7" s="36">
        <v>0</v>
      </c>
      <c r="AK7" s="36">
        <v>0</v>
      </c>
      <c r="AL7" s="36">
        <v>0</v>
      </c>
      <c r="AM7" s="36">
        <v>46.01</v>
      </c>
      <c r="AN7" s="36">
        <v>46.21</v>
      </c>
      <c r="AO7" s="36">
        <v>50.06</v>
      </c>
      <c r="AP7" s="36">
        <v>44.3</v>
      </c>
      <c r="AQ7" s="36">
        <v>32.31</v>
      </c>
      <c r="AR7" s="36">
        <v>0.81</v>
      </c>
      <c r="AS7" s="36">
        <v>1938.97</v>
      </c>
      <c r="AT7" s="36">
        <v>1746.95</v>
      </c>
      <c r="AU7" s="36">
        <v>2345.25</v>
      </c>
      <c r="AV7" s="36">
        <v>3944.74</v>
      </c>
      <c r="AW7" s="36">
        <v>130.74</v>
      </c>
      <c r="AX7" s="36">
        <v>1068.93</v>
      </c>
      <c r="AY7" s="36">
        <v>2046.32</v>
      </c>
      <c r="AZ7" s="36">
        <v>2322.9699999999998</v>
      </c>
      <c r="BA7" s="36">
        <v>2098.87</v>
      </c>
      <c r="BB7" s="36">
        <v>571.29999999999995</v>
      </c>
      <c r="BC7" s="36">
        <v>264.16000000000003</v>
      </c>
      <c r="BD7" s="36">
        <v>447.62</v>
      </c>
      <c r="BE7" s="36">
        <v>419.93</v>
      </c>
      <c r="BF7" s="36">
        <v>394.17</v>
      </c>
      <c r="BG7" s="36">
        <v>373.18</v>
      </c>
      <c r="BH7" s="36">
        <v>355.06</v>
      </c>
      <c r="BI7" s="36">
        <v>607.37</v>
      </c>
      <c r="BJ7" s="36">
        <v>592.66999999999996</v>
      </c>
      <c r="BK7" s="36">
        <v>547.41999999999996</v>
      </c>
      <c r="BL7" s="36">
        <v>536.9</v>
      </c>
      <c r="BM7" s="36">
        <v>495.43</v>
      </c>
      <c r="BN7" s="36">
        <v>283.72000000000003</v>
      </c>
      <c r="BO7" s="36">
        <v>102.96</v>
      </c>
      <c r="BP7" s="36">
        <v>102.55</v>
      </c>
      <c r="BQ7" s="36">
        <v>101.05</v>
      </c>
      <c r="BR7" s="36">
        <v>105.08</v>
      </c>
      <c r="BS7" s="36">
        <v>103.47</v>
      </c>
      <c r="BT7" s="36">
        <v>82.04</v>
      </c>
      <c r="BU7" s="36">
        <v>81.56</v>
      </c>
      <c r="BV7" s="36">
        <v>80.62</v>
      </c>
      <c r="BW7" s="36">
        <v>80.010000000000005</v>
      </c>
      <c r="BX7" s="36">
        <v>81.900000000000006</v>
      </c>
      <c r="BY7" s="36">
        <v>104.6</v>
      </c>
      <c r="BZ7" s="36">
        <v>243.96</v>
      </c>
      <c r="CA7" s="36">
        <v>245.59</v>
      </c>
      <c r="CB7" s="36">
        <v>254.76</v>
      </c>
      <c r="CC7" s="36">
        <v>247.04</v>
      </c>
      <c r="CD7" s="36">
        <v>244.55</v>
      </c>
      <c r="CE7" s="36">
        <v>221.34</v>
      </c>
      <c r="CF7" s="36">
        <v>227.44</v>
      </c>
      <c r="CG7" s="36">
        <v>229.31</v>
      </c>
      <c r="CH7" s="36">
        <v>232.46</v>
      </c>
      <c r="CI7" s="36">
        <v>227.97</v>
      </c>
      <c r="CJ7" s="36">
        <v>164.21</v>
      </c>
      <c r="CK7" s="36">
        <v>37.51</v>
      </c>
      <c r="CL7" s="36">
        <v>38.869999999999997</v>
      </c>
      <c r="CM7" s="36">
        <v>42.31</v>
      </c>
      <c r="CN7" s="36">
        <v>41.88</v>
      </c>
      <c r="CO7" s="36">
        <v>33.049999999999997</v>
      </c>
      <c r="CP7" s="36">
        <v>38.590000000000003</v>
      </c>
      <c r="CQ7" s="36">
        <v>38.770000000000003</v>
      </c>
      <c r="CR7" s="36">
        <v>40.119999999999997</v>
      </c>
      <c r="CS7" s="36">
        <v>41.24</v>
      </c>
      <c r="CT7" s="36">
        <v>40.700000000000003</v>
      </c>
      <c r="CU7" s="36">
        <v>59.8</v>
      </c>
      <c r="CV7" s="36">
        <v>77.87</v>
      </c>
      <c r="CW7" s="36">
        <v>74.56</v>
      </c>
      <c r="CX7" s="36">
        <v>66.37</v>
      </c>
      <c r="CY7" s="36">
        <v>63.95</v>
      </c>
      <c r="CZ7" s="36">
        <v>78.739999999999995</v>
      </c>
      <c r="DA7" s="36">
        <v>84.52</v>
      </c>
      <c r="DB7" s="36">
        <v>77.69</v>
      </c>
      <c r="DC7" s="36">
        <v>76.87</v>
      </c>
      <c r="DD7" s="36">
        <v>74.900000000000006</v>
      </c>
      <c r="DE7" s="36">
        <v>74.61</v>
      </c>
      <c r="DF7" s="36">
        <v>89.78</v>
      </c>
      <c r="DG7" s="36">
        <v>35.86</v>
      </c>
      <c r="DH7" s="36">
        <v>37.89</v>
      </c>
      <c r="DI7" s="36">
        <v>40.049999999999997</v>
      </c>
      <c r="DJ7" s="36">
        <v>41.79</v>
      </c>
      <c r="DK7" s="36">
        <v>62.36</v>
      </c>
      <c r="DL7" s="36">
        <v>34.1</v>
      </c>
      <c r="DM7" s="36">
        <v>37.409999999999997</v>
      </c>
      <c r="DN7" s="36">
        <v>38.520000000000003</v>
      </c>
      <c r="DO7" s="36">
        <v>39.049999999999997</v>
      </c>
      <c r="DP7" s="36">
        <v>50.44</v>
      </c>
      <c r="DQ7" s="36">
        <v>46.31</v>
      </c>
      <c r="DR7" s="36">
        <v>90.8</v>
      </c>
      <c r="DS7" s="36">
        <v>90.8</v>
      </c>
      <c r="DT7" s="36">
        <v>87.21</v>
      </c>
      <c r="DU7" s="36">
        <v>87.21</v>
      </c>
      <c r="DV7" s="36">
        <v>87.21</v>
      </c>
      <c r="DW7" s="36">
        <v>5.25</v>
      </c>
      <c r="DX7" s="36">
        <v>5.74</v>
      </c>
      <c r="DY7" s="36">
        <v>6.76</v>
      </c>
      <c r="DZ7" s="36">
        <v>8.18</v>
      </c>
      <c r="EA7" s="36">
        <v>9.64</v>
      </c>
      <c r="EB7" s="36">
        <v>12.42</v>
      </c>
      <c r="EC7" s="36">
        <v>0</v>
      </c>
      <c r="ED7" s="36">
        <v>0</v>
      </c>
      <c r="EE7" s="36">
        <v>0</v>
      </c>
      <c r="EF7" s="36">
        <v>0</v>
      </c>
      <c r="EG7" s="36">
        <v>0</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2016-02-03T07:25:46Z</dcterms:created>
  <dcterms:modified xsi:type="dcterms:W3CDTF">2016-02-18T11:50:51Z</dcterms:modified>
  <cp:category/>
</cp:coreProperties>
</file>