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AL8" i="4" s="1"/>
  <c r="Q6" i="5"/>
  <c r="AD10" i="4" s="1"/>
  <c r="P6" i="5"/>
  <c r="W10" i="4" s="1"/>
  <c r="O6" i="5"/>
  <c r="P10" i="4" s="1"/>
  <c r="N6" i="5"/>
  <c r="I10" i="4" s="1"/>
  <c r="M6" i="5"/>
  <c r="L6" i="5"/>
  <c r="K6" i="5"/>
  <c r="P8" i="4" s="1"/>
  <c r="J6" i="5"/>
  <c r="I8" i="4" s="1"/>
  <c r="I6" i="5"/>
  <c r="B8" i="4" s="1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B10" i="4"/>
  <c r="W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<sst xmlns="http://schemas.openxmlformats.org/spreadsheetml/2006/main" count="221" uniqueCount="111">
  <si>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</si>
  <si>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</si>
  <si>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</si>
  <si>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</si>
  <si>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</si>
  <si>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</si>
  <si>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</si>
  <si>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</si>
  <si>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</si>
  <si>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</si>
  <si>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</si>
  <si>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</si>
  <si>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</si>
  <si>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</si>
  <si>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</si>
  <si>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</si>
  <si>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</si>
  <si>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</si>
  <si>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</si>
  <si>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</si>
  <si>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</si>
  <si>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</si>
  <si>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</si>
  <si>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</si>
  <si>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</si>
  <si>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</si>
  <si>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</si>
  <si>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</si>
  <si>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</si>
  <si>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</si>
  <si>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</si>
  <si>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</si>
  <si>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</si>
  <si>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</si>
  <si>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</si>
  <si>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</si>
  <si>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</si>
  <si>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</si>
  <si>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</si>
  <si>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</si>
  <si>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</si>
  <si>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</si>
  <si>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</si>
  <si>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</si>
  <si>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</si>
  <si>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</si>
  <si>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</si>
  <si>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</si>
  <si>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</si>
  <si>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</si>
  <si>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</si>
  <si>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</si>
  <si>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</si>
  <si>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</si>
  <si>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</si>
  <si>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</si>
  <si>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</si>
  <si>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</si>
  <si>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</si>
  <si>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</si>
  <si>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</si>
  <si>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</si>
  <si>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</si>
  <si>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</si>
  <si>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</si>
  <si>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</si>
  <si>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</si>
  <si>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</si>
  <si>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</si>
  <si>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</si>
  <si>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</si>
  <si>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</si>
  <si>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</si>
  <si>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</si>
  <si>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</si>
  <si>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</si>
  <si>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</si>
  <si>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</si>
  <si>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</si>
  <si>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</si>
  <si>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</si>
  <si>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</si>
  <si>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</si>
  <si>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</si>
  <si>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</si>
  <si>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</si>
  <si>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</si>
  <si>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</si>
  <si>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</si>
  <si>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</si>
  <si>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</si>
  <si>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</si>
  <si>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</si>
  <si>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</si>
  <si>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</si>
  <si>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</si>
  <si>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和歌山県　九度山町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</si>
  <si>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</si>
  <si>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</si>
  <si>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</si>
  <si>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</si>
  <si>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</si>
  <si>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</si>
  <si>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</si>
  <si>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</si>
  <si>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</si>
  <si>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</si>
  <si>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</si>
  <si>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 本町は椎出地区（平成１１年８月供用開始）河根地区（平成１９年２月供用開始）の２ヶ所の処理施設を保有しております。施設利用率は類似団体を上回るも⑦人口減に伴い利用者数の減少が続き、特に椎出地区においては、休廃止が１８戸にのぼり年々料金収入が減となっている。　
　地形的要因によりマンホールポンプ施設が両地区で１４ヶ所あり、維持管理費が増大し経費回収率が低い⑤、また企業債残高対事業規模比率が類似団体より高く④料金収入では到底賄うことが出来ず、一般会計からの繰入金に依存している状況にある。　
　今後も利用人数が減少する事が予想され、ますます厳しい状況となります。</t>
    <rPh sb="1" eb="3">
      <t>ホンチョウ</t>
    </rPh>
    <rPh sb="4" eb="6">
      <t>シイデ</t>
    </rPh>
    <rPh sb="6" eb="8">
      <t>チク</t>
    </rPh>
    <rPh sb="9" eb="11">
      <t>ヘイセイ</t>
    </rPh>
    <rPh sb="13" eb="14">
      <t>ネン</t>
    </rPh>
    <rPh sb="15" eb="16">
      <t>ガツ</t>
    </rPh>
    <rPh sb="16" eb="18">
      <t>キョウヨウ</t>
    </rPh>
    <rPh sb="18" eb="20">
      <t>カイシ</t>
    </rPh>
    <rPh sb="21" eb="23">
      <t>カネ</t>
    </rPh>
    <rPh sb="23" eb="25">
      <t>チク</t>
    </rPh>
    <rPh sb="26" eb="28">
      <t>ヘイセイ</t>
    </rPh>
    <rPh sb="30" eb="31">
      <t>ネン</t>
    </rPh>
    <rPh sb="32" eb="33">
      <t>ガツ</t>
    </rPh>
    <rPh sb="33" eb="35">
      <t>キョウヨウ</t>
    </rPh>
    <rPh sb="35" eb="37">
      <t>カイシ</t>
    </rPh>
    <rPh sb="41" eb="42">
      <t>ショ</t>
    </rPh>
    <rPh sb="48" eb="50">
      <t>ホユウ</t>
    </rPh>
    <rPh sb="57" eb="59">
      <t>シセツ</t>
    </rPh>
    <rPh sb="59" eb="61">
      <t>リヨウ</t>
    </rPh>
    <rPh sb="61" eb="62">
      <t>リツ</t>
    </rPh>
    <rPh sb="63" eb="65">
      <t>ルイジ</t>
    </rPh>
    <rPh sb="65" eb="67">
      <t>ダンタイ</t>
    </rPh>
    <rPh sb="68" eb="70">
      <t>ウワマワ</t>
    </rPh>
    <rPh sb="73" eb="75">
      <t>ジンコウ</t>
    </rPh>
    <rPh sb="75" eb="76">
      <t>ゲン</t>
    </rPh>
    <rPh sb="77" eb="78">
      <t>トモナ</t>
    </rPh>
    <rPh sb="79" eb="82">
      <t>リヨウシャ</t>
    </rPh>
    <rPh sb="82" eb="83">
      <t>スウ</t>
    </rPh>
    <rPh sb="84" eb="86">
      <t>ゲンショウ</t>
    </rPh>
    <rPh sb="87" eb="88">
      <t>ツヅ</t>
    </rPh>
    <rPh sb="90" eb="91">
      <t>トク</t>
    </rPh>
    <rPh sb="92" eb="94">
      <t>シイデ</t>
    </rPh>
    <rPh sb="94" eb="96">
      <t>チク</t>
    </rPh>
    <rPh sb="102" eb="103">
      <t>キュウ</t>
    </rPh>
    <rPh sb="103" eb="105">
      <t>ハイシ</t>
    </rPh>
    <rPh sb="108" eb="109">
      <t>コ</t>
    </rPh>
    <rPh sb="113" eb="115">
      <t>ネンネン</t>
    </rPh>
    <rPh sb="115" eb="117">
      <t>リョウキン</t>
    </rPh>
    <rPh sb="117" eb="119">
      <t>シュウニュウ</t>
    </rPh>
    <rPh sb="120" eb="121">
      <t>ゲン</t>
    </rPh>
    <rPh sb="131" eb="133">
      <t>チケイ</t>
    </rPh>
    <rPh sb="133" eb="134">
      <t>テキ</t>
    </rPh>
    <rPh sb="134" eb="136">
      <t>ヨウイン</t>
    </rPh>
    <rPh sb="147" eb="149">
      <t>シセツ</t>
    </rPh>
    <rPh sb="150" eb="153">
      <t>リョウチク</t>
    </rPh>
    <rPh sb="157" eb="158">
      <t>ショ</t>
    </rPh>
    <rPh sb="161" eb="163">
      <t>イジ</t>
    </rPh>
    <rPh sb="163" eb="166">
      <t>カンリヒ</t>
    </rPh>
    <rPh sb="167" eb="169">
      <t>ゾウダイ</t>
    </rPh>
    <rPh sb="170" eb="172">
      <t>ケイヒ</t>
    </rPh>
    <rPh sb="172" eb="174">
      <t>カイシュウ</t>
    </rPh>
    <rPh sb="174" eb="175">
      <t>リツ</t>
    </rPh>
    <rPh sb="176" eb="177">
      <t>ヒク</t>
    </rPh>
    <rPh sb="182" eb="185">
      <t>キギョウサイ</t>
    </rPh>
    <rPh sb="185" eb="187">
      <t>ザンダカ</t>
    </rPh>
    <rPh sb="187" eb="188">
      <t>タイ</t>
    </rPh>
    <rPh sb="188" eb="190">
      <t>ジギョウ</t>
    </rPh>
    <rPh sb="190" eb="192">
      <t>キボ</t>
    </rPh>
    <rPh sb="192" eb="194">
      <t>ヒリツ</t>
    </rPh>
    <rPh sb="195" eb="197">
      <t>ルイジ</t>
    </rPh>
    <rPh sb="197" eb="199">
      <t>ダンタイ</t>
    </rPh>
    <rPh sb="201" eb="202">
      <t>タカ</t>
    </rPh>
    <rPh sb="204" eb="206">
      <t>リョウキン</t>
    </rPh>
    <rPh sb="206" eb="208">
      <t>シュウニュウ</t>
    </rPh>
    <rPh sb="210" eb="212">
      <t>トウテイ</t>
    </rPh>
    <rPh sb="212" eb="213">
      <t>マカナ</t>
    </rPh>
    <rPh sb="217" eb="219">
      <t>デキ</t>
    </rPh>
    <rPh sb="221" eb="223">
      <t>イッパン</t>
    </rPh>
    <rPh sb="223" eb="225">
      <t>カイケイ</t>
    </rPh>
    <rPh sb="228" eb="229">
      <t>ク</t>
    </rPh>
    <rPh sb="229" eb="230">
      <t>イ</t>
    </rPh>
    <rPh sb="230" eb="231">
      <t>キン</t>
    </rPh>
    <rPh sb="232" eb="234">
      <t>イゾン</t>
    </rPh>
    <rPh sb="238" eb="240">
      <t>ジョウキョウ</t>
    </rPh>
    <rPh sb="247" eb="249">
      <t>コンゴ</t>
    </rPh>
    <rPh sb="250" eb="252">
      <t>リヨウ</t>
    </rPh>
    <rPh sb="252" eb="254">
      <t>ニンズウ</t>
    </rPh>
    <rPh sb="255" eb="257">
      <t>ゲンショウ</t>
    </rPh>
    <rPh sb="259" eb="260">
      <t>コト</t>
    </rPh>
    <rPh sb="261" eb="263">
      <t>ヨソウ</t>
    </rPh>
    <rPh sb="270" eb="271">
      <t>キビ</t>
    </rPh>
    <rPh sb="273" eb="275">
      <t>ジョウキョウ</t>
    </rPh>
    <phoneticPr fontId="4"/>
  </si>
  <si>
    <t>　椎出地区は供用開始後１６年が経過し、計装機器、ポンプ類、ブロアー類が耐用年を過ぎたものがある。</t>
    <rPh sb="1" eb="3">
      <t>シイデ</t>
    </rPh>
    <rPh sb="3" eb="5">
      <t>チク</t>
    </rPh>
    <rPh sb="6" eb="8">
      <t>キョウヨウ</t>
    </rPh>
    <rPh sb="8" eb="10">
      <t>カイシ</t>
    </rPh>
    <rPh sb="10" eb="11">
      <t>ゴ</t>
    </rPh>
    <rPh sb="13" eb="14">
      <t>ネン</t>
    </rPh>
    <rPh sb="15" eb="17">
      <t>ケイカ</t>
    </rPh>
    <rPh sb="19" eb="21">
      <t>ケイソウ</t>
    </rPh>
    <rPh sb="21" eb="23">
      <t>キキ</t>
    </rPh>
    <rPh sb="27" eb="28">
      <t>ルイ</t>
    </rPh>
    <rPh sb="33" eb="34">
      <t>ルイ</t>
    </rPh>
    <rPh sb="35" eb="37">
      <t>タイヨウ</t>
    </rPh>
    <rPh sb="37" eb="38">
      <t>ネン</t>
    </rPh>
    <rPh sb="39" eb="40">
      <t>ス</t>
    </rPh>
    <phoneticPr fontId="4"/>
  </si>
  <si>
    <t xml:space="preserve"> 人口減が続く限り経営は厳しくなる。
 椎出地区においては、処理槽の耐用年を迎えるまでに、公共下水道への接続も視野に入れる必要がある。</t>
    <rPh sb="1" eb="3">
      <t>ジンコウ</t>
    </rPh>
    <rPh sb="3" eb="4">
      <t>ゲン</t>
    </rPh>
    <rPh sb="5" eb="6">
      <t>ツズ</t>
    </rPh>
    <rPh sb="7" eb="8">
      <t>カギ</t>
    </rPh>
    <rPh sb="9" eb="11">
      <t>ケイエイ</t>
    </rPh>
    <rPh sb="12" eb="13">
      <t>キビ</t>
    </rPh>
    <rPh sb="20" eb="22">
      <t>シイデ</t>
    </rPh>
    <rPh sb="22" eb="24">
      <t>チク</t>
    </rPh>
    <rPh sb="30" eb="32">
      <t>ショリ</t>
    </rPh>
    <rPh sb="32" eb="33">
      <t>ソウ</t>
    </rPh>
    <rPh sb="34" eb="36">
      <t>タイヨウ</t>
    </rPh>
    <rPh sb="36" eb="37">
      <t>ネン</t>
    </rPh>
    <rPh sb="38" eb="39">
      <t>ムカ</t>
    </rPh>
    <rPh sb="45" eb="47">
      <t>コウキョウ</t>
    </rPh>
    <rPh sb="47" eb="50">
      <t>ゲスイドウ</t>
    </rPh>
    <rPh sb="52" eb="54">
      <t>セツゾク</t>
    </rPh>
    <rPh sb="55" eb="57">
      <t>シヤ</t>
    </rPh>
    <rPh sb="58" eb="59">
      <t>イ</t>
    </rPh>
    <rPh sb="61" eb="63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</si>
</sst>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078784"/>
        <c:axId val="89117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0.08</c:v>
                </c:pt>
                <c:pt idx="2">
                  <c:v>0.06</c:v>
                </c:pt>
                <c:pt idx="3">
                  <c:v>0.04</c:v>
                </c:pt>
                <c:pt idx="4">
                  <c:v>0.02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078784"/>
        <c:axId val="89117824"/>
      </c:lineChart>
      <c:dateAx>
        <c:axId val="89078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117824"/>
        <c:crosses val="autoZero"/>
        <c:auto val="1"/>
        <c:lblOffset val="100"/>
        <c:baseTimeUnit val="years"/>
      </c:dateAx>
      <c:valAx>
        <c:axId val="89117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078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66.819999999999993</c:v>
                </c:pt>
                <c:pt idx="1">
                  <c:v>67.760000000000005</c:v>
                </c:pt>
                <c:pt idx="2">
                  <c:v>64.02</c:v>
                </c:pt>
                <c:pt idx="3">
                  <c:v>64.02</c:v>
                </c:pt>
                <c:pt idx="4">
                  <c:v>62.91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169920"/>
        <c:axId val="95180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44.65</c:v>
                </c:pt>
                <c:pt idx="1">
                  <c:v>46.85</c:v>
                </c:pt>
                <c:pt idx="2">
                  <c:v>46.06</c:v>
                </c:pt>
                <c:pt idx="3">
                  <c:v>45.95</c:v>
                </c:pt>
                <c:pt idx="4">
                  <c:v>53.24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169920"/>
        <c:axId val="95180288"/>
      </c:lineChart>
      <c:dateAx>
        <c:axId val="95169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180288"/>
        <c:crosses val="autoZero"/>
        <c:auto val="1"/>
        <c:lblOffset val="100"/>
        <c:baseTimeUnit val="years"/>
      </c:dateAx>
      <c:valAx>
        <c:axId val="95180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169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78.069999999999993</c:v>
                </c:pt>
                <c:pt idx="1">
                  <c:v>77.78</c:v>
                </c:pt>
                <c:pt idx="2">
                  <c:v>78.05</c:v>
                </c:pt>
                <c:pt idx="3">
                  <c:v>76.97</c:v>
                </c:pt>
                <c:pt idx="4">
                  <c:v>78.010000000000005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198208"/>
        <c:axId val="95212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73.599999999999994</c:v>
                </c:pt>
                <c:pt idx="1">
                  <c:v>73.78</c:v>
                </c:pt>
                <c:pt idx="2">
                  <c:v>72.989999999999995</c:v>
                </c:pt>
                <c:pt idx="3">
                  <c:v>71.97</c:v>
                </c:pt>
                <c:pt idx="4">
                  <c:v>84.07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198208"/>
        <c:axId val="95212672"/>
      </c:lineChart>
      <c:dateAx>
        <c:axId val="95198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212672"/>
        <c:crosses val="autoZero"/>
        <c:auto val="1"/>
        <c:lblOffset val="100"/>
        <c:baseTimeUnit val="years"/>
      </c:dateAx>
      <c:valAx>
        <c:axId val="95212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198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67.94</c:v>
                </c:pt>
                <c:pt idx="1">
                  <c:v>65.319999999999993</c:v>
                </c:pt>
                <c:pt idx="2">
                  <c:v>63.77</c:v>
                </c:pt>
                <c:pt idx="3">
                  <c:v>58.23</c:v>
                </c:pt>
                <c:pt idx="4">
                  <c:v>61.19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410176"/>
        <c:axId val="89416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410176"/>
        <c:axId val="89416448"/>
      </c:lineChart>
      <c:dateAx>
        <c:axId val="89410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416448"/>
        <c:crosses val="autoZero"/>
        <c:auto val="1"/>
        <c:lblOffset val="100"/>
        <c:baseTimeUnit val="years"/>
      </c:dateAx>
      <c:valAx>
        <c:axId val="89416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410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458944"/>
        <c:axId val="89469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458944"/>
        <c:axId val="89469312"/>
      </c:lineChart>
      <c:dateAx>
        <c:axId val="89458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469312"/>
        <c:crosses val="autoZero"/>
        <c:auto val="1"/>
        <c:lblOffset val="100"/>
        <c:baseTimeUnit val="years"/>
      </c:dateAx>
      <c:valAx>
        <c:axId val="89469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458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487232"/>
        <c:axId val="89497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487232"/>
        <c:axId val="89497600"/>
      </c:lineChart>
      <c:dateAx>
        <c:axId val="89487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497600"/>
        <c:crosses val="autoZero"/>
        <c:auto val="1"/>
        <c:lblOffset val="100"/>
        <c:baseTimeUnit val="years"/>
      </c:dateAx>
      <c:valAx>
        <c:axId val="89497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487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610112"/>
        <c:axId val="89612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610112"/>
        <c:axId val="89612288"/>
      </c:lineChart>
      <c:dateAx>
        <c:axId val="89610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612288"/>
        <c:crosses val="autoZero"/>
        <c:auto val="1"/>
        <c:lblOffset val="100"/>
        <c:baseTimeUnit val="years"/>
      </c:dateAx>
      <c:valAx>
        <c:axId val="89612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634304"/>
        <c:axId val="89636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634304"/>
        <c:axId val="89636224"/>
      </c:lineChart>
      <c:dateAx>
        <c:axId val="89634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636224"/>
        <c:crosses val="autoZero"/>
        <c:auto val="1"/>
        <c:lblOffset val="100"/>
        <c:baseTimeUnit val="years"/>
      </c:dateAx>
      <c:valAx>
        <c:axId val="89636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634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2058.4299999999998</c:v>
                </c:pt>
                <c:pt idx="1">
                  <c:v>1909.37</c:v>
                </c:pt>
                <c:pt idx="2">
                  <c:v>1880.77</c:v>
                </c:pt>
                <c:pt idx="3">
                  <c:v>1906.65</c:v>
                </c:pt>
                <c:pt idx="4">
                  <c:v>1739.08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752704"/>
        <c:axId val="89754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1316.7</c:v>
                </c:pt>
                <c:pt idx="1">
                  <c:v>1224.75</c:v>
                </c:pt>
                <c:pt idx="2">
                  <c:v>1144.05</c:v>
                </c:pt>
                <c:pt idx="3">
                  <c:v>1117.1099999999999</c:v>
                </c:pt>
                <c:pt idx="4">
                  <c:v>1044.8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752704"/>
        <c:axId val="89754624"/>
      </c:lineChart>
      <c:dateAx>
        <c:axId val="89752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754624"/>
        <c:crosses val="autoZero"/>
        <c:auto val="1"/>
        <c:lblOffset val="100"/>
        <c:baseTimeUnit val="years"/>
      </c:dateAx>
      <c:valAx>
        <c:axId val="89754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752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37.43</c:v>
                </c:pt>
                <c:pt idx="1">
                  <c:v>35.25</c:v>
                </c:pt>
                <c:pt idx="2">
                  <c:v>33.54</c:v>
                </c:pt>
                <c:pt idx="3">
                  <c:v>28.66</c:v>
                </c:pt>
                <c:pt idx="4">
                  <c:v>28.67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850624"/>
        <c:axId val="89852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43.24</c:v>
                </c:pt>
                <c:pt idx="1">
                  <c:v>42.13</c:v>
                </c:pt>
                <c:pt idx="2">
                  <c:v>42.48</c:v>
                </c:pt>
                <c:pt idx="3">
                  <c:v>41.04</c:v>
                </c:pt>
                <c:pt idx="4">
                  <c:v>50.82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850624"/>
        <c:axId val="89852544"/>
      </c:lineChart>
      <c:dateAx>
        <c:axId val="89850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852544"/>
        <c:crosses val="autoZero"/>
        <c:auto val="1"/>
        <c:lblOffset val="100"/>
        <c:baseTimeUnit val="years"/>
      </c:dateAx>
      <c:valAx>
        <c:axId val="89852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850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409.15</c:v>
                </c:pt>
                <c:pt idx="1">
                  <c:v>424.52</c:v>
                </c:pt>
                <c:pt idx="2">
                  <c:v>467.61</c:v>
                </c:pt>
                <c:pt idx="3">
                  <c:v>555.63</c:v>
                </c:pt>
                <c:pt idx="4">
                  <c:v>551.45000000000005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882624"/>
        <c:axId val="89884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338.76</c:v>
                </c:pt>
                <c:pt idx="1">
                  <c:v>348.41</c:v>
                </c:pt>
                <c:pt idx="2">
                  <c:v>343.8</c:v>
                </c:pt>
                <c:pt idx="3">
                  <c:v>357.08</c:v>
                </c:pt>
                <c:pt idx="4">
                  <c:v>300.52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882624"/>
        <c:axId val="89884544"/>
      </c:lineChart>
      <c:dateAx>
        <c:axId val="89882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884544"/>
        <c:crosses val="autoZero"/>
        <c:auto val="1"/>
        <c:lblOffset val="100"/>
        <c:baseTimeUnit val="years"/>
      </c:dateAx>
      <c:valAx>
        <c:axId val="89884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882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【992.47】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【83.79】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【53.32】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【295.10】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【51.49】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和歌山県　九度山町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農業集落排水</v>
      </c>
      <c r="Q8" s="70"/>
      <c r="R8" s="70"/>
      <c r="S8" s="70"/>
      <c r="T8" s="70"/>
      <c r="U8" s="70"/>
      <c r="V8" s="70"/>
      <c r="W8" s="70" t="str">
        <f>データ!L6</f>
        <v>F2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4700</v>
      </c>
      <c r="AM8" s="64"/>
      <c r="AN8" s="64"/>
      <c r="AO8" s="64"/>
      <c r="AP8" s="64"/>
      <c r="AQ8" s="64"/>
      <c r="AR8" s="64"/>
      <c r="AS8" s="64"/>
      <c r="AT8" s="63">
        <f>データ!S6</f>
        <v>44.15</v>
      </c>
      <c r="AU8" s="63"/>
      <c r="AV8" s="63"/>
      <c r="AW8" s="63"/>
      <c r="AX8" s="63"/>
      <c r="AY8" s="63"/>
      <c r="AZ8" s="63"/>
      <c r="BA8" s="63"/>
      <c r="BB8" s="63">
        <f>データ!T6</f>
        <v>106.46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10.19</v>
      </c>
      <c r="Q10" s="63"/>
      <c r="R10" s="63"/>
      <c r="S10" s="63"/>
      <c r="T10" s="63"/>
      <c r="U10" s="63"/>
      <c r="V10" s="63"/>
      <c r="W10" s="63">
        <f>データ!P6</f>
        <v>100</v>
      </c>
      <c r="X10" s="63"/>
      <c r="Y10" s="63"/>
      <c r="Z10" s="63"/>
      <c r="AA10" s="63"/>
      <c r="AB10" s="63"/>
      <c r="AC10" s="63"/>
      <c r="AD10" s="64">
        <f>データ!Q6</f>
        <v>4100</v>
      </c>
      <c r="AE10" s="64"/>
      <c r="AF10" s="64"/>
      <c r="AG10" s="64"/>
      <c r="AH10" s="64"/>
      <c r="AI10" s="64"/>
      <c r="AJ10" s="64"/>
      <c r="AK10" s="2"/>
      <c r="AL10" s="64">
        <f>データ!U6</f>
        <v>473</v>
      </c>
      <c r="AM10" s="64"/>
      <c r="AN10" s="64"/>
      <c r="AO10" s="64"/>
      <c r="AP10" s="64"/>
      <c r="AQ10" s="64"/>
      <c r="AR10" s="64"/>
      <c r="AS10" s="64"/>
      <c r="AT10" s="63">
        <f>データ!V6</f>
        <v>0.23</v>
      </c>
      <c r="AU10" s="63"/>
      <c r="AV10" s="63"/>
      <c r="AW10" s="63"/>
      <c r="AX10" s="63"/>
      <c r="AY10" s="63"/>
      <c r="AZ10" s="63"/>
      <c r="BA10" s="63"/>
      <c r="BB10" s="63">
        <f>データ!W6</f>
        <v>2056.52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303437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和歌山県　九度山町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10.19</v>
      </c>
      <c r="P6" s="32">
        <f t="shared" si="3"/>
        <v>100</v>
      </c>
      <c r="Q6" s="32">
        <f t="shared" si="3"/>
        <v>4100</v>
      </c>
      <c r="R6" s="32">
        <f t="shared" si="3"/>
        <v>4700</v>
      </c>
      <c r="S6" s="32">
        <f t="shared" si="3"/>
        <v>44.15</v>
      </c>
      <c r="T6" s="32">
        <f t="shared" si="3"/>
        <v>106.46</v>
      </c>
      <c r="U6" s="32">
        <f t="shared" si="3"/>
        <v>473</v>
      </c>
      <c r="V6" s="32">
        <f t="shared" si="3"/>
        <v>0.23</v>
      </c>
      <c r="W6" s="32">
        <f t="shared" si="3"/>
        <v>2056.52</v>
      </c>
      <c r="X6" s="33">
        <f>IF(X7="",NA(),X7)</f>
        <v>67.94</v>
      </c>
      <c r="Y6" s="33">
        <f t="shared" ref="Y6:AG6" si="4">IF(Y7="",NA(),Y7)</f>
        <v>65.319999999999993</v>
      </c>
      <c r="Z6" s="33">
        <f t="shared" si="4"/>
        <v>63.77</v>
      </c>
      <c r="AA6" s="33">
        <f t="shared" si="4"/>
        <v>58.23</v>
      </c>
      <c r="AB6" s="33">
        <f t="shared" si="4"/>
        <v>61.19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2058.4299999999998</v>
      </c>
      <c r="BF6" s="33">
        <f t="shared" ref="BF6:BN6" si="7">IF(BF7="",NA(),BF7)</f>
        <v>1909.37</v>
      </c>
      <c r="BG6" s="33">
        <f t="shared" si="7"/>
        <v>1880.77</v>
      </c>
      <c r="BH6" s="33">
        <f t="shared" si="7"/>
        <v>1906.65</v>
      </c>
      <c r="BI6" s="33">
        <f t="shared" si="7"/>
        <v>1739.08</v>
      </c>
      <c r="BJ6" s="33">
        <f t="shared" si="7"/>
        <v>1316.7</v>
      </c>
      <c r="BK6" s="33">
        <f t="shared" si="7"/>
        <v>1224.75</v>
      </c>
      <c r="BL6" s="33">
        <f t="shared" si="7"/>
        <v>1144.05</v>
      </c>
      <c r="BM6" s="33">
        <f t="shared" si="7"/>
        <v>1117.1099999999999</v>
      </c>
      <c r="BN6" s="33">
        <f t="shared" si="7"/>
        <v>1044.8</v>
      </c>
      <c r="BO6" s="32" t="str">
        <f>IF(BO7="","",IF(BO7="-","【-】","【"&amp;SUBSTITUTE(TEXT(BO7,"#,##0.00"),"-","△")&amp;"】"))</f>
        <v>【992.47】</v>
      </c>
      <c r="BP6" s="33">
        <f>IF(BP7="",NA(),BP7)</f>
        <v>37.43</v>
      </c>
      <c r="BQ6" s="33">
        <f t="shared" ref="BQ6:BY6" si="8">IF(BQ7="",NA(),BQ7)</f>
        <v>35.25</v>
      </c>
      <c r="BR6" s="33">
        <f t="shared" si="8"/>
        <v>33.54</v>
      </c>
      <c r="BS6" s="33">
        <f t="shared" si="8"/>
        <v>28.66</v>
      </c>
      <c r="BT6" s="33">
        <f t="shared" si="8"/>
        <v>28.67</v>
      </c>
      <c r="BU6" s="33">
        <f t="shared" si="8"/>
        <v>43.24</v>
      </c>
      <c r="BV6" s="33">
        <f t="shared" si="8"/>
        <v>42.13</v>
      </c>
      <c r="BW6" s="33">
        <f t="shared" si="8"/>
        <v>42.48</v>
      </c>
      <c r="BX6" s="33">
        <f t="shared" si="8"/>
        <v>41.04</v>
      </c>
      <c r="BY6" s="33">
        <f t="shared" si="8"/>
        <v>50.82</v>
      </c>
      <c r="BZ6" s="32" t="str">
        <f>IF(BZ7="","",IF(BZ7="-","【-】","【"&amp;SUBSTITUTE(TEXT(BZ7,"#,##0.00"),"-","△")&amp;"】"))</f>
        <v>【51.49】</v>
      </c>
      <c r="CA6" s="33">
        <f>IF(CA7="",NA(),CA7)</f>
        <v>409.15</v>
      </c>
      <c r="CB6" s="33">
        <f t="shared" ref="CB6:CJ6" si="9">IF(CB7="",NA(),CB7)</f>
        <v>424.52</v>
      </c>
      <c r="CC6" s="33">
        <f t="shared" si="9"/>
        <v>467.61</v>
      </c>
      <c r="CD6" s="33">
        <f t="shared" si="9"/>
        <v>555.63</v>
      </c>
      <c r="CE6" s="33">
        <f t="shared" si="9"/>
        <v>551.45000000000005</v>
      </c>
      <c r="CF6" s="33">
        <f t="shared" si="9"/>
        <v>338.76</v>
      </c>
      <c r="CG6" s="33">
        <f t="shared" si="9"/>
        <v>348.41</v>
      </c>
      <c r="CH6" s="33">
        <f t="shared" si="9"/>
        <v>343.8</v>
      </c>
      <c r="CI6" s="33">
        <f t="shared" si="9"/>
        <v>357.08</v>
      </c>
      <c r="CJ6" s="33">
        <f t="shared" si="9"/>
        <v>300.52</v>
      </c>
      <c r="CK6" s="32" t="str">
        <f>IF(CK7="","",IF(CK7="-","【-】","【"&amp;SUBSTITUTE(TEXT(CK7,"#,##0.00"),"-","△")&amp;"】"))</f>
        <v>【295.10】</v>
      </c>
      <c r="CL6" s="33">
        <f>IF(CL7="",NA(),CL7)</f>
        <v>66.819999999999993</v>
      </c>
      <c r="CM6" s="33">
        <f t="shared" ref="CM6:CU6" si="10">IF(CM7="",NA(),CM7)</f>
        <v>67.760000000000005</v>
      </c>
      <c r="CN6" s="33">
        <f t="shared" si="10"/>
        <v>64.02</v>
      </c>
      <c r="CO6" s="33">
        <f t="shared" si="10"/>
        <v>64.02</v>
      </c>
      <c r="CP6" s="33">
        <f t="shared" si="10"/>
        <v>62.91</v>
      </c>
      <c r="CQ6" s="33">
        <f t="shared" si="10"/>
        <v>44.65</v>
      </c>
      <c r="CR6" s="33">
        <f t="shared" si="10"/>
        <v>46.85</v>
      </c>
      <c r="CS6" s="33">
        <f t="shared" si="10"/>
        <v>46.06</v>
      </c>
      <c r="CT6" s="33">
        <f t="shared" si="10"/>
        <v>45.95</v>
      </c>
      <c r="CU6" s="33">
        <f t="shared" si="10"/>
        <v>53.24</v>
      </c>
      <c r="CV6" s="32" t="str">
        <f>IF(CV7="","",IF(CV7="-","【-】","【"&amp;SUBSTITUTE(TEXT(CV7,"#,##0.00"),"-","△")&amp;"】"))</f>
        <v>【53.32】</v>
      </c>
      <c r="CW6" s="33">
        <f>IF(CW7="",NA(),CW7)</f>
        <v>78.069999999999993</v>
      </c>
      <c r="CX6" s="33">
        <f t="shared" ref="CX6:DF6" si="11">IF(CX7="",NA(),CX7)</f>
        <v>77.78</v>
      </c>
      <c r="CY6" s="33">
        <f t="shared" si="11"/>
        <v>78.05</v>
      </c>
      <c r="CZ6" s="33">
        <f t="shared" si="11"/>
        <v>76.97</v>
      </c>
      <c r="DA6" s="33">
        <f t="shared" si="11"/>
        <v>78.010000000000005</v>
      </c>
      <c r="DB6" s="33">
        <f t="shared" si="11"/>
        <v>73.599999999999994</v>
      </c>
      <c r="DC6" s="33">
        <f t="shared" si="11"/>
        <v>73.78</v>
      </c>
      <c r="DD6" s="33">
        <f t="shared" si="11"/>
        <v>72.989999999999995</v>
      </c>
      <c r="DE6" s="33">
        <f t="shared" si="11"/>
        <v>71.97</v>
      </c>
      <c r="DF6" s="33">
        <f t="shared" si="11"/>
        <v>84.07</v>
      </c>
      <c r="DG6" s="32" t="str">
        <f>IF(DG7="","",IF(DG7="-","【-】","【"&amp;SUBSTITUTE(TEXT(DG7,"#,##0.00"),"-","△")&amp;"】"))</f>
        <v>【83.79】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2">
        <f t="shared" si="14"/>
        <v>0</v>
      </c>
      <c r="EJ6" s="33">
        <f t="shared" si="14"/>
        <v>0.08</v>
      </c>
      <c r="EK6" s="33">
        <f t="shared" si="14"/>
        <v>0.06</v>
      </c>
      <c r="EL6" s="33">
        <f t="shared" si="14"/>
        <v>0.04</v>
      </c>
      <c r="EM6" s="33">
        <f t="shared" si="14"/>
        <v>0.02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2014</v>
      </c>
      <c r="C7" s="35">
        <v>303437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10.19</v>
      </c>
      <c r="P7" s="36">
        <v>100</v>
      </c>
      <c r="Q7" s="36">
        <v>4100</v>
      </c>
      <c r="R7" s="36">
        <v>4700</v>
      </c>
      <c r="S7" s="36">
        <v>44.15</v>
      </c>
      <c r="T7" s="36">
        <v>106.46</v>
      </c>
      <c r="U7" s="36">
        <v>473</v>
      </c>
      <c r="V7" s="36">
        <v>0.23</v>
      </c>
      <c r="W7" s="36">
        <v>2056.52</v>
      </c>
      <c r="X7" s="36">
        <v>67.94</v>
      </c>
      <c r="Y7" s="36">
        <v>65.319999999999993</v>
      </c>
      <c r="Z7" s="36">
        <v>63.77</v>
      </c>
      <c r="AA7" s="36">
        <v>58.23</v>
      </c>
      <c r="AB7" s="36">
        <v>61.19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2058.4299999999998</v>
      </c>
      <c r="BF7" s="36">
        <v>1909.37</v>
      </c>
      <c r="BG7" s="36">
        <v>1880.77</v>
      </c>
      <c r="BH7" s="36">
        <v>1906.65</v>
      </c>
      <c r="BI7" s="36">
        <v>1739.08</v>
      </c>
      <c r="BJ7" s="36">
        <v>1316.7</v>
      </c>
      <c r="BK7" s="36">
        <v>1224.75</v>
      </c>
      <c r="BL7" s="36">
        <v>1144.05</v>
      </c>
      <c r="BM7" s="36">
        <v>1117.1099999999999</v>
      </c>
      <c r="BN7" s="36">
        <v>1044.8</v>
      </c>
      <c r="BO7" s="36">
        <v>992.47</v>
      </c>
      <c r="BP7" s="36">
        <v>37.43</v>
      </c>
      <c r="BQ7" s="36">
        <v>35.25</v>
      </c>
      <c r="BR7" s="36">
        <v>33.54</v>
      </c>
      <c r="BS7" s="36">
        <v>28.66</v>
      </c>
      <c r="BT7" s="36">
        <v>28.67</v>
      </c>
      <c r="BU7" s="36">
        <v>43.24</v>
      </c>
      <c r="BV7" s="36">
        <v>42.13</v>
      </c>
      <c r="BW7" s="36">
        <v>42.48</v>
      </c>
      <c r="BX7" s="36">
        <v>41.04</v>
      </c>
      <c r="BY7" s="36">
        <v>50.82</v>
      </c>
      <c r="BZ7" s="36">
        <v>51.49</v>
      </c>
      <c r="CA7" s="36">
        <v>409.15</v>
      </c>
      <c r="CB7" s="36">
        <v>424.52</v>
      </c>
      <c r="CC7" s="36">
        <v>467.61</v>
      </c>
      <c r="CD7" s="36">
        <v>555.63</v>
      </c>
      <c r="CE7" s="36">
        <v>551.45000000000005</v>
      </c>
      <c r="CF7" s="36">
        <v>338.76</v>
      </c>
      <c r="CG7" s="36">
        <v>348.41</v>
      </c>
      <c r="CH7" s="36">
        <v>343.8</v>
      </c>
      <c r="CI7" s="36">
        <v>357.08</v>
      </c>
      <c r="CJ7" s="36">
        <v>300.52</v>
      </c>
      <c r="CK7" s="36">
        <v>295.10000000000002</v>
      </c>
      <c r="CL7" s="36">
        <v>66.819999999999993</v>
      </c>
      <c r="CM7" s="36">
        <v>67.760000000000005</v>
      </c>
      <c r="CN7" s="36">
        <v>64.02</v>
      </c>
      <c r="CO7" s="36">
        <v>64.02</v>
      </c>
      <c r="CP7" s="36">
        <v>62.91</v>
      </c>
      <c r="CQ7" s="36">
        <v>44.65</v>
      </c>
      <c r="CR7" s="36">
        <v>46.85</v>
      </c>
      <c r="CS7" s="36">
        <v>46.06</v>
      </c>
      <c r="CT7" s="36">
        <v>45.95</v>
      </c>
      <c r="CU7" s="36">
        <v>53.24</v>
      </c>
      <c r="CV7" s="36">
        <v>53.32</v>
      </c>
      <c r="CW7" s="36">
        <v>78.069999999999993</v>
      </c>
      <c r="CX7" s="36">
        <v>77.78</v>
      </c>
      <c r="CY7" s="36">
        <v>78.05</v>
      </c>
      <c r="CZ7" s="36">
        <v>76.97</v>
      </c>
      <c r="DA7" s="36">
        <v>78.010000000000005</v>
      </c>
      <c r="DB7" s="36">
        <v>73.599999999999994</v>
      </c>
      <c r="DC7" s="36">
        <v>73.78</v>
      </c>
      <c r="DD7" s="36">
        <v>72.989999999999995</v>
      </c>
      <c r="DE7" s="36">
        <v>71.97</v>
      </c>
      <c r="DF7" s="36">
        <v>84.07</v>
      </c>
      <c r="DG7" s="36">
        <v>83.79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</v>
      </c>
      <c r="EJ7" s="36">
        <v>0.08</v>
      </c>
      <c r="EK7" s="36">
        <v>0.06</v>
      </c>
      <c r="EL7" s="36">
        <v>0.04</v>
      </c>
      <c r="EM7" s="36">
        <v>0.02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和歌山県</cp:lastModifiedBy>
  <cp:lastPrinted>2016-02-22T00:23:40Z</cp:lastPrinted>
  <dcterms:created xsi:type="dcterms:W3CDTF">2016-02-03T09:15:54Z</dcterms:created>
  <dcterms:modified xsi:type="dcterms:W3CDTF">2016-02-23T05:47:13Z</dcterms:modified>
  <cp:category/>
</cp:coreProperties>
</file>