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<sst xmlns="http://schemas.openxmlformats.org/spreadsheetml/2006/main" count="218" uniqueCount="108">
  <si>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</si>
  <si>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</si>
  <si>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</si>
  <si>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</si>
  <si>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</si>
  <si>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</si>
  <si>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</si>
  <si>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</si>
  <si>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</si>
  <si>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</si>
  <si>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</si>
  <si>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</si>
  <si>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</si>
  <si>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</si>
  <si>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</si>
  <si>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</si>
  <si>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</si>
  <si>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</si>
  <si>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</si>
  <si>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</si>
  <si>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</si>
  <si>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</si>
  <si>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</si>
  <si>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</si>
  <si>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</si>
  <si>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</si>
  <si>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</si>
  <si>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</si>
  <si>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</si>
  <si>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</si>
  <si>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</si>
  <si>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</si>
  <si>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</si>
  <si>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</si>
  <si>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</si>
  <si>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</si>
  <si>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</si>
  <si>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</si>
  <si>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</si>
  <si>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</si>
  <si>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</si>
  <si>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</si>
  <si>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</si>
  <si>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</si>
  <si>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</si>
  <si>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</si>
  <si>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</si>
  <si>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</si>
  <si>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</si>
  <si>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</si>
  <si>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</si>
  <si>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</si>
  <si>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</si>
  <si>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</si>
  <si>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</si>
  <si>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</si>
  <si>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</si>
  <si>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</si>
  <si>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</si>
  <si>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</si>
  <si>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</si>
  <si>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</si>
  <si>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</si>
  <si>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</si>
  <si>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</si>
  <si>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</si>
  <si>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</si>
  <si>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</si>
  <si>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</si>
  <si>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</si>
  <si>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</si>
  <si>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</si>
  <si>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</si>
  <si>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</si>
  <si>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</si>
  <si>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</si>
  <si>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</si>
  <si>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</si>
  <si>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</si>
  <si>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</si>
  <si>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</si>
  <si>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</si>
  <si>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</si>
  <si>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</si>
  <si>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</si>
  <si>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</si>
  <si>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</si>
  <si>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</si>
  <si>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</si>
  <si>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</si>
  <si>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</si>
  <si>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</si>
  <si>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</si>
  <si>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かつらぎ町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</si>
  <si>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</si>
  <si>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</si>
  <si>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</si>
  <si>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</si>
  <si>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</si>
  <si>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</si>
  <si>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</si>
  <si>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</si>
  <si>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</si>
  <si>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</si>
  <si>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</si>
  <si>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でもあるように、施設の更新をする財源が乏しい状態である。これは、少子高齢化に伴う人口減少が財源確保における大きな問題となっている。平成26年度では、大口使用者の閉栓があったが、今後についても危惧しておくべきことである。
 併せて、経営の効率化を図るため、有収率の向上に努めていきたい。</t>
    <rPh sb="1" eb="3">
      <t>ロウキュウ</t>
    </rPh>
    <rPh sb="3" eb="4">
      <t>カ</t>
    </rPh>
    <rPh sb="5" eb="7">
      <t>ジョウキョウ</t>
    </rPh>
    <rPh sb="15" eb="17">
      <t>シセツ</t>
    </rPh>
    <rPh sb="18" eb="20">
      <t>コウシン</t>
    </rPh>
    <rPh sb="23" eb="25">
      <t>ザイゲン</t>
    </rPh>
    <rPh sb="26" eb="27">
      <t>トボ</t>
    </rPh>
    <rPh sb="29" eb="31">
      <t>ジョウタイ</t>
    </rPh>
    <rPh sb="39" eb="41">
      <t>ショウシ</t>
    </rPh>
    <rPh sb="41" eb="44">
      <t>コウレイカ</t>
    </rPh>
    <rPh sb="45" eb="46">
      <t>トモナ</t>
    </rPh>
    <rPh sb="47" eb="49">
      <t>ジンコウ</t>
    </rPh>
    <rPh sb="49" eb="51">
      <t>ゲンショウ</t>
    </rPh>
    <rPh sb="52" eb="54">
      <t>ザイゲン</t>
    </rPh>
    <rPh sb="54" eb="56">
      <t>カクホ</t>
    </rPh>
    <rPh sb="60" eb="61">
      <t>オオ</t>
    </rPh>
    <rPh sb="63" eb="65">
      <t>モンダイ</t>
    </rPh>
    <rPh sb="72" eb="74">
      <t>ヘイセイ</t>
    </rPh>
    <rPh sb="76" eb="77">
      <t>ネン</t>
    </rPh>
    <rPh sb="77" eb="78">
      <t>ド</t>
    </rPh>
    <rPh sb="81" eb="83">
      <t>オオクチ</t>
    </rPh>
    <rPh sb="83" eb="86">
      <t>シヨウシャ</t>
    </rPh>
    <rPh sb="87" eb="89">
      <t>ヘイセン</t>
    </rPh>
    <rPh sb="95" eb="97">
      <t>コンゴ</t>
    </rPh>
    <rPh sb="102" eb="104">
      <t>キグ</t>
    </rPh>
    <rPh sb="118" eb="119">
      <t>アワ</t>
    </rPh>
    <rPh sb="122" eb="124">
      <t>ケイエイ</t>
    </rPh>
    <rPh sb="125" eb="128">
      <t>コウリツカ</t>
    </rPh>
    <rPh sb="129" eb="130">
      <t>ハカ</t>
    </rPh>
    <rPh sb="134" eb="136">
      <t>ユウシュウ</t>
    </rPh>
    <rPh sb="136" eb="137">
      <t>リツ</t>
    </rPh>
    <rPh sb="138" eb="140">
      <t>コウジョウ</t>
    </rPh>
    <rPh sb="141" eb="142">
      <t>ツト</t>
    </rPh>
    <phoneticPr fontId="4"/>
  </si>
  <si>
    <t>　近年では、老朽化が進んでいるが、更新ができていない状況が続いている。
　平成26年度においては、大口使用者の閉栓もあり、財源である使用料の大幅な減少となった。
　今後については、財源の確保や、施設の更新に努めていく必要がある。</t>
    <rPh sb="1" eb="3">
      <t>キンネン</t>
    </rPh>
    <rPh sb="6" eb="9">
      <t>ロウキュウカ</t>
    </rPh>
    <rPh sb="10" eb="11">
      <t>スス</t>
    </rPh>
    <rPh sb="17" eb="19">
      <t>コウシン</t>
    </rPh>
    <rPh sb="26" eb="28">
      <t>ジョウキョウ</t>
    </rPh>
    <rPh sb="29" eb="30">
      <t>ツヅ</t>
    </rPh>
    <rPh sb="37" eb="39">
      <t>ヘイセイ</t>
    </rPh>
    <rPh sb="41" eb="42">
      <t>ネン</t>
    </rPh>
    <rPh sb="42" eb="43">
      <t>ド</t>
    </rPh>
    <rPh sb="49" eb="51">
      <t>オオクチ</t>
    </rPh>
    <rPh sb="51" eb="54">
      <t>シヨウシャ</t>
    </rPh>
    <rPh sb="55" eb="57">
      <t>ヘイセン</t>
    </rPh>
    <rPh sb="61" eb="63">
      <t>ザイゲン</t>
    </rPh>
    <rPh sb="66" eb="69">
      <t>シヨウリョウ</t>
    </rPh>
    <rPh sb="70" eb="72">
      <t>オオハバ</t>
    </rPh>
    <rPh sb="73" eb="75">
      <t>ゲンショウ</t>
    </rPh>
    <rPh sb="82" eb="84">
      <t>コンゴ</t>
    </rPh>
    <rPh sb="90" eb="92">
      <t>ザイゲン</t>
    </rPh>
    <rPh sb="93" eb="95">
      <t>カクホ</t>
    </rPh>
    <rPh sb="97" eb="99">
      <t>シセツ</t>
    </rPh>
    <rPh sb="100" eb="102">
      <t>コウシン</t>
    </rPh>
    <rPh sb="103" eb="104">
      <t>ツト</t>
    </rPh>
    <rPh sb="108" eb="110">
      <t>ヒツヨウ</t>
    </rPh>
    <phoneticPr fontId="4"/>
  </si>
  <si>
    <t>　収益的収支比率や、料金回収率を見ると、今のところは経営は健全であるように見えるが、財源がほぼ使用料であるため、人口減少に伴って、大きく左右されることとなる。
　施設利用率が平成26年度で大幅な減少がみられる。これは大口使用者の閉栓が大きく影響していると思われる。有収率は上昇しているが、決して高い数値ではないため、漏水箇所の特定などしていかなければならない。</t>
    <rPh sb="1" eb="4">
      <t>シュウエキテキ</t>
    </rPh>
    <rPh sb="4" eb="6">
      <t>シュウシ</t>
    </rPh>
    <rPh sb="6" eb="8">
      <t>ヒリツ</t>
    </rPh>
    <rPh sb="10" eb="12">
      <t>リョウキン</t>
    </rPh>
    <rPh sb="12" eb="14">
      <t>カイシュウ</t>
    </rPh>
    <rPh sb="14" eb="15">
      <t>リツ</t>
    </rPh>
    <rPh sb="16" eb="17">
      <t>ミ</t>
    </rPh>
    <rPh sb="20" eb="21">
      <t>イマ</t>
    </rPh>
    <rPh sb="26" eb="28">
      <t>ケイエイ</t>
    </rPh>
    <rPh sb="29" eb="31">
      <t>ケンゼン</t>
    </rPh>
    <rPh sb="37" eb="38">
      <t>ミ</t>
    </rPh>
    <rPh sb="42" eb="44">
      <t>ザイゲン</t>
    </rPh>
    <rPh sb="47" eb="50">
      <t>シヨウリョウ</t>
    </rPh>
    <rPh sb="56" eb="58">
      <t>ジンコウ</t>
    </rPh>
    <rPh sb="58" eb="60">
      <t>ゲンショウ</t>
    </rPh>
    <rPh sb="61" eb="62">
      <t>トモナ</t>
    </rPh>
    <rPh sb="87" eb="89">
      <t>ヘイセイ</t>
    </rPh>
    <rPh sb="91" eb="92">
      <t>ネン</t>
    </rPh>
    <rPh sb="92" eb="93">
      <t>ド</t>
    </rPh>
    <rPh sb="94" eb="96">
      <t>オオハバ</t>
    </rPh>
    <rPh sb="97" eb="99">
      <t>ゲンショウ</t>
    </rPh>
    <rPh sb="108" eb="110">
      <t>オオクチ</t>
    </rPh>
    <rPh sb="110" eb="113">
      <t>シヨウシャ</t>
    </rPh>
    <rPh sb="114" eb="116">
      <t>ヘイセン</t>
    </rPh>
    <rPh sb="117" eb="118">
      <t>オオ</t>
    </rPh>
    <rPh sb="120" eb="122">
      <t>エイキョウ</t>
    </rPh>
    <rPh sb="127" eb="128">
      <t>オモ</t>
    </rPh>
    <rPh sb="132" eb="134">
      <t>ユウシュウ</t>
    </rPh>
    <rPh sb="134" eb="135">
      <t>リツ</t>
    </rPh>
    <rPh sb="136" eb="138">
      <t>ジョウショウ</t>
    </rPh>
    <rPh sb="144" eb="145">
      <t>ケッ</t>
    </rPh>
    <rPh sb="147" eb="148">
      <t>タカ</t>
    </rPh>
    <rPh sb="149" eb="151">
      <t>スウチ</t>
    </rPh>
    <rPh sb="158" eb="160">
      <t>ロウスイ</t>
    </rPh>
    <rPh sb="160" eb="162">
      <t>カショ</t>
    </rPh>
    <rPh sb="163" eb="165">
      <t>トクテイ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</si>
</sst>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802752"/>
        <c:axId val="598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59802752"/>
        <c:axId val="59804672"/>
      </c:lineChart>
      <c:dateAx>
        <c:axId val="59802752"/>
        <c:scaling>
          <c:orientation val="minMax"/>
        </c:scaling>
        <c:delete val="1"/>
        <c:axPos val="b"/>
        <c:numFmt formatCode="ge" sourceLinked="1"/>
        <c:majorTickMark val="none"/>
        <c:minorTickMark val="none"/>
        <c:tickLblPos val="none"/>
        <c:crossAx val="59804672"/>
        <c:crosses val="autoZero"/>
        <c:auto val="1"/>
        <c:lblOffset val="100"/>
        <c:baseTimeUnit val="years"/>
      </c:dateAx>
      <c:valAx>
        <c:axId val="598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88.49</c:v>
                </c:pt>
                <c:pt idx="1">
                  <c:v>80.150000000000006</c:v>
                </c:pt>
                <c:pt idx="2">
                  <c:v>74.03</c:v>
                </c:pt>
                <c:pt idx="3">
                  <c:v>73.349999999999994</c:v>
                </c:pt>
                <c:pt idx="4">
                  <c:v>61.72</c:v>
                </c:pt>
              </c:numCache>
            </c:numRef>
          </c:val>
        </c:ser>
        <c:dLbls>
          <c:showLegendKey val="0"/>
          <c:showVal val="0"/>
          <c:showCatName val="0"/>
          <c:showSerName val="0"/>
          <c:showPercent val="0"/>
          <c:showBubbleSize val="0"/>
        </c:dLbls>
        <c:gapWidth val="150"/>
        <c:axId val="65996288"/>
        <c:axId val="659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65996288"/>
        <c:axId val="65998208"/>
      </c:lineChart>
      <c:dateAx>
        <c:axId val="65996288"/>
        <c:scaling>
          <c:orientation val="minMax"/>
        </c:scaling>
        <c:delete val="1"/>
        <c:axPos val="b"/>
        <c:numFmt formatCode="ge" sourceLinked="1"/>
        <c:majorTickMark val="none"/>
        <c:minorTickMark val="none"/>
        <c:tickLblPos val="none"/>
        <c:crossAx val="65998208"/>
        <c:crosses val="autoZero"/>
        <c:auto val="1"/>
        <c:lblOffset val="100"/>
        <c:baseTimeUnit val="years"/>
      </c:dateAx>
      <c:valAx>
        <c:axId val="659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70.959999999999994</c:v>
                </c:pt>
                <c:pt idx="1">
                  <c:v>72.61</c:v>
                </c:pt>
                <c:pt idx="2">
                  <c:v>79.88</c:v>
                </c:pt>
                <c:pt idx="3">
                  <c:v>81.62</c:v>
                </c:pt>
                <c:pt idx="4">
                  <c:v>81.7</c:v>
                </c:pt>
              </c:numCache>
            </c:numRef>
          </c:val>
        </c:ser>
        <c:dLbls>
          <c:showLegendKey val="0"/>
          <c:showVal val="0"/>
          <c:showCatName val="0"/>
          <c:showSerName val="0"/>
          <c:showPercent val="0"/>
          <c:showBubbleSize val="0"/>
        </c:dLbls>
        <c:gapWidth val="150"/>
        <c:axId val="66036864"/>
        <c:axId val="660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66036864"/>
        <c:axId val="66038784"/>
      </c:lineChart>
      <c:dateAx>
        <c:axId val="66036864"/>
        <c:scaling>
          <c:orientation val="minMax"/>
        </c:scaling>
        <c:delete val="1"/>
        <c:axPos val="b"/>
        <c:numFmt formatCode="ge" sourceLinked="1"/>
        <c:majorTickMark val="none"/>
        <c:minorTickMark val="none"/>
        <c:tickLblPos val="none"/>
        <c:crossAx val="66038784"/>
        <c:crosses val="autoZero"/>
        <c:auto val="1"/>
        <c:lblOffset val="100"/>
        <c:baseTimeUnit val="years"/>
      </c:dateAx>
      <c:valAx>
        <c:axId val="66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139.37</c:v>
                </c:pt>
                <c:pt idx="1">
                  <c:v>102.63</c:v>
                </c:pt>
                <c:pt idx="2">
                  <c:v>107.16</c:v>
                </c:pt>
                <c:pt idx="3">
                  <c:v>122.23</c:v>
                </c:pt>
                <c:pt idx="4">
                  <c:v>109.94</c:v>
                </c:pt>
              </c:numCache>
            </c:numRef>
          </c:val>
        </c:ser>
        <c:dLbls>
          <c:showLegendKey val="0"/>
          <c:showVal val="0"/>
          <c:showCatName val="0"/>
          <c:showSerName val="0"/>
          <c:showPercent val="0"/>
          <c:showBubbleSize val="0"/>
        </c:dLbls>
        <c:gapWidth val="150"/>
        <c:axId val="64361216"/>
        <c:axId val="64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64361216"/>
        <c:axId val="64363136"/>
      </c:lineChart>
      <c:dateAx>
        <c:axId val="64361216"/>
        <c:scaling>
          <c:orientation val="minMax"/>
        </c:scaling>
        <c:delete val="1"/>
        <c:axPos val="b"/>
        <c:numFmt formatCode="ge" sourceLinked="1"/>
        <c:majorTickMark val="none"/>
        <c:minorTickMark val="none"/>
        <c:tickLblPos val="none"/>
        <c:crossAx val="64363136"/>
        <c:crosses val="autoZero"/>
        <c:auto val="1"/>
        <c:lblOffset val="100"/>
        <c:baseTimeUnit val="years"/>
      </c:dateAx>
      <c:valAx>
        <c:axId val="64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401792"/>
        <c:axId val="644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401792"/>
        <c:axId val="64403712"/>
      </c:lineChart>
      <c:dateAx>
        <c:axId val="64401792"/>
        <c:scaling>
          <c:orientation val="minMax"/>
        </c:scaling>
        <c:delete val="1"/>
        <c:axPos val="b"/>
        <c:numFmt formatCode="ge" sourceLinked="1"/>
        <c:majorTickMark val="none"/>
        <c:minorTickMark val="none"/>
        <c:tickLblPos val="none"/>
        <c:crossAx val="64403712"/>
        <c:crosses val="autoZero"/>
        <c:auto val="1"/>
        <c:lblOffset val="100"/>
        <c:baseTimeUnit val="years"/>
      </c:dateAx>
      <c:valAx>
        <c:axId val="644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79360"/>
        <c:axId val="656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79360"/>
        <c:axId val="65681280"/>
      </c:lineChart>
      <c:dateAx>
        <c:axId val="65679360"/>
        <c:scaling>
          <c:orientation val="minMax"/>
        </c:scaling>
        <c:delete val="1"/>
        <c:axPos val="b"/>
        <c:numFmt formatCode="ge" sourceLinked="1"/>
        <c:majorTickMark val="none"/>
        <c:minorTickMark val="none"/>
        <c:tickLblPos val="none"/>
        <c:crossAx val="65681280"/>
        <c:crosses val="autoZero"/>
        <c:auto val="1"/>
        <c:lblOffset val="100"/>
        <c:baseTimeUnit val="years"/>
      </c:dateAx>
      <c:valAx>
        <c:axId val="656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30048"/>
        <c:axId val="657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30048"/>
        <c:axId val="65731968"/>
      </c:lineChart>
      <c:dateAx>
        <c:axId val="65730048"/>
        <c:scaling>
          <c:orientation val="minMax"/>
        </c:scaling>
        <c:delete val="1"/>
        <c:axPos val="b"/>
        <c:numFmt formatCode="ge" sourceLinked="1"/>
        <c:majorTickMark val="none"/>
        <c:minorTickMark val="none"/>
        <c:tickLblPos val="none"/>
        <c:crossAx val="65731968"/>
        <c:crosses val="autoZero"/>
        <c:auto val="1"/>
        <c:lblOffset val="100"/>
        <c:baseTimeUnit val="years"/>
      </c:dateAx>
      <c:valAx>
        <c:axId val="657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52448"/>
        <c:axId val="657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52448"/>
        <c:axId val="65779200"/>
      </c:lineChart>
      <c:dateAx>
        <c:axId val="65752448"/>
        <c:scaling>
          <c:orientation val="minMax"/>
        </c:scaling>
        <c:delete val="1"/>
        <c:axPos val="b"/>
        <c:numFmt formatCode="ge" sourceLinked="1"/>
        <c:majorTickMark val="none"/>
        <c:minorTickMark val="none"/>
        <c:tickLblPos val="none"/>
        <c:crossAx val="65779200"/>
        <c:crosses val="autoZero"/>
        <c:auto val="1"/>
        <c:lblOffset val="100"/>
        <c:baseTimeUnit val="years"/>
      </c:dateAx>
      <c:valAx>
        <c:axId val="65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279.19</c:v>
                </c:pt>
                <c:pt idx="1">
                  <c:v>285.87</c:v>
                </c:pt>
                <c:pt idx="2">
                  <c:v>252.58</c:v>
                </c:pt>
                <c:pt idx="3">
                  <c:v>230.84</c:v>
                </c:pt>
                <c:pt idx="4">
                  <c:v>239.67</c:v>
                </c:pt>
              </c:numCache>
            </c:numRef>
          </c:val>
        </c:ser>
        <c:dLbls>
          <c:showLegendKey val="0"/>
          <c:showVal val="0"/>
          <c:showCatName val="0"/>
          <c:showSerName val="0"/>
          <c:showPercent val="0"/>
          <c:showBubbleSize val="0"/>
        </c:dLbls>
        <c:gapWidth val="150"/>
        <c:axId val="65801216"/>
        <c:axId val="658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65801216"/>
        <c:axId val="65815680"/>
      </c:lineChart>
      <c:dateAx>
        <c:axId val="65801216"/>
        <c:scaling>
          <c:orientation val="minMax"/>
        </c:scaling>
        <c:delete val="1"/>
        <c:axPos val="b"/>
        <c:numFmt formatCode="ge" sourceLinked="1"/>
        <c:majorTickMark val="none"/>
        <c:minorTickMark val="none"/>
        <c:tickLblPos val="none"/>
        <c:crossAx val="65815680"/>
        <c:crosses val="autoZero"/>
        <c:auto val="1"/>
        <c:lblOffset val="100"/>
        <c:baseTimeUnit val="years"/>
      </c:dateAx>
      <c:valAx>
        <c:axId val="658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123.68</c:v>
                </c:pt>
                <c:pt idx="1">
                  <c:v>96.31</c:v>
                </c:pt>
                <c:pt idx="2">
                  <c:v>101.27</c:v>
                </c:pt>
                <c:pt idx="3">
                  <c:v>116.04</c:v>
                </c:pt>
                <c:pt idx="4">
                  <c:v>104.12</c:v>
                </c:pt>
              </c:numCache>
            </c:numRef>
          </c:val>
        </c:ser>
        <c:dLbls>
          <c:showLegendKey val="0"/>
          <c:showVal val="0"/>
          <c:showCatName val="0"/>
          <c:showSerName val="0"/>
          <c:showPercent val="0"/>
          <c:showBubbleSize val="0"/>
        </c:dLbls>
        <c:gapWidth val="150"/>
        <c:axId val="65854080"/>
        <c:axId val="658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65854080"/>
        <c:axId val="65860352"/>
      </c:lineChart>
      <c:dateAx>
        <c:axId val="65854080"/>
        <c:scaling>
          <c:orientation val="minMax"/>
        </c:scaling>
        <c:delete val="1"/>
        <c:axPos val="b"/>
        <c:numFmt formatCode="ge" sourceLinked="1"/>
        <c:majorTickMark val="none"/>
        <c:minorTickMark val="none"/>
        <c:tickLblPos val="none"/>
        <c:crossAx val="65860352"/>
        <c:crosses val="autoZero"/>
        <c:auto val="1"/>
        <c:lblOffset val="100"/>
        <c:baseTimeUnit val="years"/>
      </c:dateAx>
      <c:valAx>
        <c:axId val="658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114.67</c:v>
                </c:pt>
                <c:pt idx="1">
                  <c:v>145.63999999999999</c:v>
                </c:pt>
                <c:pt idx="2">
                  <c:v>144.6</c:v>
                </c:pt>
                <c:pt idx="3">
                  <c:v>126.46</c:v>
                </c:pt>
                <c:pt idx="4">
                  <c:v>147.94</c:v>
                </c:pt>
              </c:numCache>
            </c:numRef>
          </c:val>
        </c:ser>
        <c:dLbls>
          <c:showLegendKey val="0"/>
          <c:showVal val="0"/>
          <c:showCatName val="0"/>
          <c:showSerName val="0"/>
          <c:showPercent val="0"/>
          <c:showBubbleSize val="0"/>
        </c:dLbls>
        <c:gapWidth val="150"/>
        <c:axId val="65951616"/>
        <c:axId val="659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65951616"/>
        <c:axId val="65957888"/>
      </c:lineChart>
      <c:dateAx>
        <c:axId val="65951616"/>
        <c:scaling>
          <c:orientation val="minMax"/>
        </c:scaling>
        <c:delete val="1"/>
        <c:axPos val="b"/>
        <c:numFmt formatCode="ge" sourceLinked="1"/>
        <c:majorTickMark val="none"/>
        <c:minorTickMark val="none"/>
        <c:tickLblPos val="none"/>
        <c:crossAx val="65957888"/>
        <c:crosses val="autoZero"/>
        <c:auto val="1"/>
        <c:lblOffset val="100"/>
        <c:baseTimeUnit val="years"/>
      </c:dateAx>
      <c:valAx>
        <c:axId val="65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かつらぎ町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18004</v>
      </c>
      <c r="AJ8" s="55"/>
      <c r="AK8" s="55"/>
      <c r="AL8" s="55"/>
      <c r="AM8" s="55"/>
      <c r="AN8" s="55"/>
      <c r="AO8" s="55"/>
      <c r="AP8" s="56"/>
      <c r="AQ8" s="46">
        <f>データ!R6</f>
        <v>151.69</v>
      </c>
      <c r="AR8" s="46"/>
      <c r="AS8" s="46"/>
      <c r="AT8" s="46"/>
      <c r="AU8" s="46"/>
      <c r="AV8" s="46"/>
      <c r="AW8" s="46"/>
      <c r="AX8" s="46"/>
      <c r="AY8" s="46">
        <f>データ!S6</f>
        <v>118.69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1.19</v>
      </c>
      <c r="S10" s="46"/>
      <c r="T10" s="46"/>
      <c r="U10" s="46"/>
      <c r="V10" s="46"/>
      <c r="W10" s="46"/>
      <c r="X10" s="46"/>
      <c r="Y10" s="46"/>
      <c r="Z10" s="80">
        <f>データ!P6</f>
        <v>2222</v>
      </c>
      <c r="AA10" s="80"/>
      <c r="AB10" s="80"/>
      <c r="AC10" s="80"/>
      <c r="AD10" s="80"/>
      <c r="AE10" s="80"/>
      <c r="AF10" s="80"/>
      <c r="AG10" s="80"/>
      <c r="AH10" s="2"/>
      <c r="AI10" s="80">
        <f>データ!T6</f>
        <v>213</v>
      </c>
      <c r="AJ10" s="80"/>
      <c r="AK10" s="80"/>
      <c r="AL10" s="80"/>
      <c r="AM10" s="80"/>
      <c r="AN10" s="80"/>
      <c r="AO10" s="80"/>
      <c r="AP10" s="80"/>
      <c r="AQ10" s="46">
        <f>データ!U6</f>
        <v>0.25</v>
      </c>
      <c r="AR10" s="46"/>
      <c r="AS10" s="46"/>
      <c r="AT10" s="46"/>
      <c r="AU10" s="46"/>
      <c r="AV10" s="46"/>
      <c r="AW10" s="46"/>
      <c r="AX10" s="46"/>
      <c r="AY10" s="46">
        <f>データ!V6</f>
        <v>852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303411</v>
      </c>
      <c r="D6" s="31">
        <f t="shared" si="3"/>
        <v>47</v>
      </c>
      <c r="E6" s="31">
        <f t="shared" si="3"/>
        <v>1</v>
      </c>
      <c r="F6" s="31">
        <f t="shared" si="3"/>
        <v>0</v>
      </c>
      <c r="G6" s="31">
        <f t="shared" si="3"/>
        <v>0</v>
      </c>
      <c r="H6" s="31" t="str">
        <f t="shared" si="3"/>
        <v>和歌山県　かつらぎ町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1.19</v>
      </c>
      <c r="P6" s="32">
        <f t="shared" si="3"/>
        <v>2222</v>
      </c>
      <c r="Q6" s="32">
        <f t="shared" si="3"/>
        <v>18004</v>
      </c>
      <c r="R6" s="32">
        <f t="shared" si="3"/>
        <v>151.69</v>
      </c>
      <c r="S6" s="32">
        <f t="shared" si="3"/>
        <v>118.69</v>
      </c>
      <c r="T6" s="32">
        <f t="shared" si="3"/>
        <v>213</v>
      </c>
      <c r="U6" s="32">
        <f t="shared" si="3"/>
        <v>0.25</v>
      </c>
      <c r="V6" s="32">
        <f t="shared" si="3"/>
        <v>852</v>
      </c>
      <c r="W6" s="33">
        <f>IF(W7="",NA(),W7)</f>
        <v>139.37</v>
      </c>
      <c r="X6" s="33">
        <f t="shared" ref="X6:AF6" si="4">IF(X7="",NA(),X7)</f>
        <v>102.63</v>
      </c>
      <c r="Y6" s="33">
        <f t="shared" si="4"/>
        <v>107.16</v>
      </c>
      <c r="Z6" s="33">
        <f t="shared" si="4"/>
        <v>122.23</v>
      </c>
      <c r="AA6" s="33">
        <f t="shared" si="4"/>
        <v>109.94</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279.19</v>
      </c>
      <c r="BE6" s="33">
        <f t="shared" ref="BE6:BM6" si="7">IF(BE7="",NA(),BE7)</f>
        <v>285.87</v>
      </c>
      <c r="BF6" s="33">
        <f t="shared" si="7"/>
        <v>252.58</v>
      </c>
      <c r="BG6" s="33">
        <f t="shared" si="7"/>
        <v>230.84</v>
      </c>
      <c r="BH6" s="33">
        <f t="shared" si="7"/>
        <v>239.67</v>
      </c>
      <c r="BI6" s="33">
        <f t="shared" si="7"/>
        <v>1450.45</v>
      </c>
      <c r="BJ6" s="33">
        <f t="shared" si="7"/>
        <v>1442.51</v>
      </c>
      <c r="BK6" s="33">
        <f t="shared" si="7"/>
        <v>1496.15</v>
      </c>
      <c r="BL6" s="33">
        <f t="shared" si="7"/>
        <v>1462.56</v>
      </c>
      <c r="BM6" s="33">
        <f t="shared" si="7"/>
        <v>1486.62</v>
      </c>
      <c r="BN6" s="32" t="str">
        <f>IF(BN7="","",IF(BN7="-","【-】","【"&amp;SUBSTITUTE(TEXT(BN7,"#,##0.00"),"-","△")&amp;"】"))</f>
        <v>【1,239.32】</v>
      </c>
      <c r="BO6" s="33">
        <f>IF(BO7="",NA(),BO7)</f>
        <v>123.68</v>
      </c>
      <c r="BP6" s="33">
        <f t="shared" ref="BP6:BX6" si="8">IF(BP7="",NA(),BP7)</f>
        <v>96.31</v>
      </c>
      <c r="BQ6" s="33">
        <f t="shared" si="8"/>
        <v>101.27</v>
      </c>
      <c r="BR6" s="33">
        <f t="shared" si="8"/>
        <v>116.04</v>
      </c>
      <c r="BS6" s="33">
        <f t="shared" si="8"/>
        <v>104.12</v>
      </c>
      <c r="BT6" s="33">
        <f t="shared" si="8"/>
        <v>33.96</v>
      </c>
      <c r="BU6" s="33">
        <f t="shared" si="8"/>
        <v>33.299999999999997</v>
      </c>
      <c r="BV6" s="33">
        <f t="shared" si="8"/>
        <v>33.01</v>
      </c>
      <c r="BW6" s="33">
        <f t="shared" si="8"/>
        <v>32.39</v>
      </c>
      <c r="BX6" s="33">
        <f t="shared" si="8"/>
        <v>24.39</v>
      </c>
      <c r="BY6" s="32" t="str">
        <f>IF(BY7="","",IF(BY7="-","【-】","【"&amp;SUBSTITUTE(TEXT(BY7,"#,##0.00"),"-","△")&amp;"】"))</f>
        <v>【36.33】</v>
      </c>
      <c r="BZ6" s="33">
        <f>IF(BZ7="",NA(),BZ7)</f>
        <v>114.67</v>
      </c>
      <c r="CA6" s="33">
        <f t="shared" ref="CA6:CI6" si="9">IF(CA7="",NA(),CA7)</f>
        <v>145.63999999999999</v>
      </c>
      <c r="CB6" s="33">
        <f t="shared" si="9"/>
        <v>144.6</v>
      </c>
      <c r="CC6" s="33">
        <f t="shared" si="9"/>
        <v>126.46</v>
      </c>
      <c r="CD6" s="33">
        <f t="shared" si="9"/>
        <v>147.94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88.49</v>
      </c>
      <c r="CL6" s="33">
        <f t="shared" ref="CL6:CT6" si="10">IF(CL7="",NA(),CL7)</f>
        <v>80.150000000000006</v>
      </c>
      <c r="CM6" s="33">
        <f t="shared" si="10"/>
        <v>74.03</v>
      </c>
      <c r="CN6" s="33">
        <f t="shared" si="10"/>
        <v>73.349999999999994</v>
      </c>
      <c r="CO6" s="33">
        <f t="shared" si="10"/>
        <v>61.72</v>
      </c>
      <c r="CP6" s="33">
        <f t="shared" si="10"/>
        <v>51.56</v>
      </c>
      <c r="CQ6" s="33">
        <f t="shared" si="10"/>
        <v>50.66</v>
      </c>
      <c r="CR6" s="33">
        <f t="shared" si="10"/>
        <v>51.11</v>
      </c>
      <c r="CS6" s="33">
        <f t="shared" si="10"/>
        <v>50.49</v>
      </c>
      <c r="CT6" s="33">
        <f t="shared" si="10"/>
        <v>48.36</v>
      </c>
      <c r="CU6" s="32" t="str">
        <f>IF(CU7="","",IF(CU7="-","【-】","【"&amp;SUBSTITUTE(TEXT(CU7,"#,##0.00"),"-","△")&amp;"】"))</f>
        <v>【58.19】</v>
      </c>
      <c r="CV6" s="33">
        <f>IF(CV7="",NA(),CV7)</f>
        <v>70.959999999999994</v>
      </c>
      <c r="CW6" s="33">
        <f t="shared" ref="CW6:DE6" si="11">IF(CW7="",NA(),CW7)</f>
        <v>72.61</v>
      </c>
      <c r="CX6" s="33">
        <f t="shared" si="11"/>
        <v>79.88</v>
      </c>
      <c r="CY6" s="33">
        <f t="shared" si="11"/>
        <v>81.62</v>
      </c>
      <c r="CZ6" s="33">
        <f t="shared" si="11"/>
        <v>81.7</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303411</v>
      </c>
      <c r="D7" s="35">
        <v>47</v>
      </c>
      <c r="E7" s="35">
        <v>1</v>
      </c>
      <c r="F7" s="35">
        <v>0</v>
      </c>
      <c r="G7" s="35">
        <v>0</v>
      </c>
      <c r="H7" s="35" t="s">
        <v>93</v>
      </c>
      <c r="I7" s="35" t="s">
        <v>94</v>
      </c>
      <c r="J7" s="35" t="s">
        <v>95</v>
      </c>
      <c r="K7" s="35" t="s">
        <v>96</v>
      </c>
      <c r="L7" s="35" t="s">
        <v>97</v>
      </c>
      <c r="M7" s="36" t="s">
        <v>98</v>
      </c>
      <c r="N7" s="36" t="s">
        <v>99</v>
      </c>
      <c r="O7" s="36">
        <v>1.19</v>
      </c>
      <c r="P7" s="36">
        <v>2222</v>
      </c>
      <c r="Q7" s="36">
        <v>18004</v>
      </c>
      <c r="R7" s="36">
        <v>151.69</v>
      </c>
      <c r="S7" s="36">
        <v>118.69</v>
      </c>
      <c r="T7" s="36">
        <v>213</v>
      </c>
      <c r="U7" s="36">
        <v>0.25</v>
      </c>
      <c r="V7" s="36">
        <v>852</v>
      </c>
      <c r="W7" s="36">
        <v>139.37</v>
      </c>
      <c r="X7" s="36">
        <v>102.63</v>
      </c>
      <c r="Y7" s="36">
        <v>107.16</v>
      </c>
      <c r="Z7" s="36">
        <v>122.23</v>
      </c>
      <c r="AA7" s="36">
        <v>109.94</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279.19</v>
      </c>
      <c r="BE7" s="36">
        <v>285.87</v>
      </c>
      <c r="BF7" s="36">
        <v>252.58</v>
      </c>
      <c r="BG7" s="36">
        <v>230.84</v>
      </c>
      <c r="BH7" s="36">
        <v>239.67</v>
      </c>
      <c r="BI7" s="36">
        <v>1450.45</v>
      </c>
      <c r="BJ7" s="36">
        <v>1442.51</v>
      </c>
      <c r="BK7" s="36">
        <v>1496.15</v>
      </c>
      <c r="BL7" s="36">
        <v>1462.56</v>
      </c>
      <c r="BM7" s="36">
        <v>1486.62</v>
      </c>
      <c r="BN7" s="36">
        <v>1239.32</v>
      </c>
      <c r="BO7" s="36">
        <v>123.68</v>
      </c>
      <c r="BP7" s="36">
        <v>96.31</v>
      </c>
      <c r="BQ7" s="36">
        <v>101.27</v>
      </c>
      <c r="BR7" s="36">
        <v>116.04</v>
      </c>
      <c r="BS7" s="36">
        <v>104.12</v>
      </c>
      <c r="BT7" s="36">
        <v>33.96</v>
      </c>
      <c r="BU7" s="36">
        <v>33.299999999999997</v>
      </c>
      <c r="BV7" s="36">
        <v>33.01</v>
      </c>
      <c r="BW7" s="36">
        <v>32.39</v>
      </c>
      <c r="BX7" s="36">
        <v>24.39</v>
      </c>
      <c r="BY7" s="36">
        <v>36.33</v>
      </c>
      <c r="BZ7" s="36">
        <v>114.67</v>
      </c>
      <c r="CA7" s="36">
        <v>145.63999999999999</v>
      </c>
      <c r="CB7" s="36">
        <v>144.6</v>
      </c>
      <c r="CC7" s="36">
        <v>126.46</v>
      </c>
      <c r="CD7" s="36">
        <v>147.94</v>
      </c>
      <c r="CE7" s="36">
        <v>512.74</v>
      </c>
      <c r="CF7" s="36">
        <v>526.57000000000005</v>
      </c>
      <c r="CG7" s="36">
        <v>523.08000000000004</v>
      </c>
      <c r="CH7" s="36">
        <v>530.83000000000004</v>
      </c>
      <c r="CI7" s="36">
        <v>734.18</v>
      </c>
      <c r="CJ7" s="36">
        <v>476.46</v>
      </c>
      <c r="CK7" s="36">
        <v>88.49</v>
      </c>
      <c r="CL7" s="36">
        <v>80.150000000000006</v>
      </c>
      <c r="CM7" s="36">
        <v>74.03</v>
      </c>
      <c r="CN7" s="36">
        <v>73.349999999999994</v>
      </c>
      <c r="CO7" s="36">
        <v>61.72</v>
      </c>
      <c r="CP7" s="36">
        <v>51.56</v>
      </c>
      <c r="CQ7" s="36">
        <v>50.66</v>
      </c>
      <c r="CR7" s="36">
        <v>51.11</v>
      </c>
      <c r="CS7" s="36">
        <v>50.49</v>
      </c>
      <c r="CT7" s="36">
        <v>48.36</v>
      </c>
      <c r="CU7" s="36">
        <v>58.19</v>
      </c>
      <c r="CV7" s="36">
        <v>70.959999999999994</v>
      </c>
      <c r="CW7" s="36">
        <v>72.61</v>
      </c>
      <c r="CX7" s="36">
        <v>79.88</v>
      </c>
      <c r="CY7" s="36">
        <v>81.62</v>
      </c>
      <c r="CZ7" s="36">
        <v>81.7</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KR-PC609</cp:lastModifiedBy>
  <cp:lastPrinted>2016-02-05T09:10:58Z</cp:lastPrinted>
  <dcterms:created xsi:type="dcterms:W3CDTF">2016-01-18T05:04:31Z</dcterms:created>
  <dcterms:modified xsi:type="dcterms:W3CDTF">2016-02-05T09:14:55Z</dcterms:modified>
  <cp:category/>
</cp:coreProperties>
</file>