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<sst xmlns="http://schemas.openxmlformats.org/spreadsheetml/2006/main" count="217" uniqueCount="107">
  <si>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</si>
  <si>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</si>
  <si>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</si>
  <si>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</si>
  <si>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</si>
  <si>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</si>
  <si>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</si>
  <si>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</si>
  <si>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</si>
  <si>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</si>
  <si>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</si>
  <si>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</si>
  <si>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</si>
  <si>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</si>
  <si>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</si>
  <si>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</si>
  <si>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</si>
  <si>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</si>
  <si>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</si>
  <si>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</si>
  <si>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</si>
  <si>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</si>
  <si>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</si>
  <si>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</si>
  <si>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</si>
  <si>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</si>
  <si>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</si>
  <si>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</si>
  <si>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</si>
  <si>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</si>
  <si>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</si>
  <si>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</si>
  <si>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</si>
  <si>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</si>
  <si>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</si>
  <si>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</si>
  <si>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</si>
  <si>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</si>
  <si>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</si>
  <si>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</si>
  <si>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</si>
  <si>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</si>
  <si>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</si>
  <si>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</si>
  <si>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</si>
  <si>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</si>
  <si>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</si>
  <si>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</si>
  <si>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</si>
  <si>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</si>
  <si>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</si>
  <si>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</si>
  <si>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</si>
  <si>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</si>
  <si>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</si>
  <si>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</si>
  <si>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</si>
  <si>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</si>
  <si>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</si>
  <si>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</si>
  <si>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</si>
  <si>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</si>
  <si>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</si>
  <si>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</si>
  <si>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</si>
  <si>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</si>
  <si>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</si>
  <si>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</si>
  <si>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</si>
  <si>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</si>
  <si>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</si>
  <si>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</si>
  <si>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</si>
  <si>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</si>
  <si>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</si>
  <si>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</si>
  <si>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</si>
  <si>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</si>
  <si>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</si>
  <si>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</si>
  <si>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</si>
  <si>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</si>
  <si>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</si>
  <si>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</si>
  <si>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</si>
  <si>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</si>
  <si>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</si>
  <si>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</si>
  <si>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</si>
  <si>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</si>
  <si>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</si>
  <si>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</si>
  <si>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</si>
  <si>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かつらぎ町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</si>
  <si>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</si>
  <si>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</si>
  <si>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</si>
  <si>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</si>
  <si>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</si>
  <si>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</si>
  <si>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</si>
  <si>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</si>
  <si>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</si>
  <si>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</si>
  <si>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経常収支比率、料金回収率、給水原価など一見、経営は健全であるように見える。
　しかし、これは補助金等を財源とした資産の減価償却費（非資金支出）に対応した非資金収入があるためであり、減価償却費によって更新資金が十分に留保できていない。つまり、資金留保の観点から見ると、完全に減価償却を行っていない状況と同様の構造になっている。また、それに見合った利益や補助金等がない状況が続いている。この結果、減価償却累計額に対する現金預金額が極端に少ない。
　この更新資金不足を補い、かつ、費用負担を平準化するため、企業債の発行が増加傾向にある。
　施設利用率は低下傾向にあり、これは人口減少と節水意識の向上が主な要因と考えられる。人口減少に伴い今後もこの傾向は続くと考えられ、将来、施設の縮小や統合等を視野に入れる必要がある。
　有収率は少ないながらも改善傾向にあり、漏水調査をし修繕や、少ないながらも老朽管路を更新している効果の表れで、引き続き同様の対策を行いたい。</t>
    <phoneticPr fontId="4"/>
  </si>
  <si>
    <t>　老朽管路等の施設更新率が低く、老朽化が進んでいる。老朽化に更新が追い付いていないためである。
　今後、財源を確保し、更新を進めていく必要がある。</t>
    <phoneticPr fontId="4"/>
  </si>
  <si>
    <t>　経営状況が良く見える割には、老朽管路等の更新が進んでいない。
　また、更新を進めるために発行した企業債残高も増加傾向になる。
　これは、過去の補助金等の効果により経営状況が良くなっているためである。この状況を脱するためには今後、給水収益増や補助金等の収入が見込めないため、抜本的な改革が必要である。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</si>
</sst>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7.0000000000000007E-2</c:v>
                </c:pt>
                <c:pt idx="1">
                  <c:v>0.1</c:v>
                </c:pt>
                <c:pt idx="2">
                  <c:v>0.03</c:v>
                </c:pt>
                <c:pt idx="3">
                  <c:v>0.25</c:v>
                </c:pt>
                <c:pt idx="4">
                  <c:v>0.02</c:v>
                </c:pt>
              </c:numCache>
            </c:numRef>
          </c:val>
        </c:ser>
        <c:dLbls>
          <c:showLegendKey val="0"/>
          <c:showVal val="0"/>
          <c:showCatName val="0"/>
          <c:showSerName val="0"/>
          <c:showPercent val="0"/>
          <c:showBubbleSize val="0"/>
        </c:dLbls>
        <c:gapWidth val="150"/>
        <c:axId val="118114560"/>
        <c:axId val="1181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18114560"/>
        <c:axId val="118120832"/>
      </c:lineChart>
      <c:dateAx>
        <c:axId val="118114560"/>
        <c:scaling>
          <c:orientation val="minMax"/>
        </c:scaling>
        <c:delete val="1"/>
        <c:axPos val="b"/>
        <c:numFmt formatCode="ge" sourceLinked="1"/>
        <c:majorTickMark val="none"/>
        <c:minorTickMark val="none"/>
        <c:tickLblPos val="none"/>
        <c:crossAx val="118120832"/>
        <c:crosses val="autoZero"/>
        <c:auto val="1"/>
        <c:lblOffset val="100"/>
        <c:baseTimeUnit val="years"/>
      </c:dateAx>
      <c:valAx>
        <c:axId val="1181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61.24</c:v>
                </c:pt>
                <c:pt idx="1">
                  <c:v>60.15</c:v>
                </c:pt>
                <c:pt idx="2">
                  <c:v>58.98</c:v>
                </c:pt>
                <c:pt idx="3">
                  <c:v>59.24</c:v>
                </c:pt>
                <c:pt idx="4">
                  <c:v>56.91</c:v>
                </c:pt>
              </c:numCache>
            </c:numRef>
          </c:val>
        </c:ser>
        <c:dLbls>
          <c:showLegendKey val="0"/>
          <c:showVal val="0"/>
          <c:showCatName val="0"/>
          <c:showSerName val="0"/>
          <c:showPercent val="0"/>
          <c:showBubbleSize val="0"/>
        </c:dLbls>
        <c:gapWidth val="150"/>
        <c:axId val="121059968"/>
        <c:axId val="1210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21059968"/>
        <c:axId val="121082624"/>
      </c:lineChart>
      <c:dateAx>
        <c:axId val="121059968"/>
        <c:scaling>
          <c:orientation val="minMax"/>
        </c:scaling>
        <c:delete val="1"/>
        <c:axPos val="b"/>
        <c:numFmt formatCode="ge" sourceLinked="1"/>
        <c:majorTickMark val="none"/>
        <c:minorTickMark val="none"/>
        <c:tickLblPos val="none"/>
        <c:crossAx val="121082624"/>
        <c:crosses val="autoZero"/>
        <c:auto val="1"/>
        <c:lblOffset val="100"/>
        <c:baseTimeUnit val="years"/>
      </c:dateAx>
      <c:valAx>
        <c:axId val="1210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78.3</c:v>
                </c:pt>
                <c:pt idx="1">
                  <c:v>78.13</c:v>
                </c:pt>
                <c:pt idx="2">
                  <c:v>79.88</c:v>
                </c:pt>
                <c:pt idx="3">
                  <c:v>81.62</c:v>
                </c:pt>
                <c:pt idx="4">
                  <c:v>81.7</c:v>
                </c:pt>
              </c:numCache>
            </c:numRef>
          </c:val>
        </c:ser>
        <c:dLbls>
          <c:showLegendKey val="0"/>
          <c:showVal val="0"/>
          <c:showCatName val="0"/>
          <c:showSerName val="0"/>
          <c:showPercent val="0"/>
          <c:showBubbleSize val="0"/>
        </c:dLbls>
        <c:gapWidth val="150"/>
        <c:axId val="121108736"/>
        <c:axId val="12111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21108736"/>
        <c:axId val="121119104"/>
      </c:lineChart>
      <c:dateAx>
        <c:axId val="121108736"/>
        <c:scaling>
          <c:orientation val="minMax"/>
        </c:scaling>
        <c:delete val="1"/>
        <c:axPos val="b"/>
        <c:numFmt formatCode="ge" sourceLinked="1"/>
        <c:majorTickMark val="none"/>
        <c:minorTickMark val="none"/>
        <c:tickLblPos val="none"/>
        <c:crossAx val="121119104"/>
        <c:crosses val="autoZero"/>
        <c:auto val="1"/>
        <c:lblOffset val="100"/>
        <c:baseTimeUnit val="years"/>
      </c:dateAx>
      <c:valAx>
        <c:axId val="1211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143.07</c:v>
                </c:pt>
                <c:pt idx="1">
                  <c:v>135.41</c:v>
                </c:pt>
                <c:pt idx="2">
                  <c:v>140.35</c:v>
                </c:pt>
                <c:pt idx="3">
                  <c:v>141.11000000000001</c:v>
                </c:pt>
                <c:pt idx="4">
                  <c:v>124.1</c:v>
                </c:pt>
              </c:numCache>
            </c:numRef>
          </c:val>
        </c:ser>
        <c:dLbls>
          <c:showLegendKey val="0"/>
          <c:showVal val="0"/>
          <c:showCatName val="0"/>
          <c:showSerName val="0"/>
          <c:showPercent val="0"/>
          <c:showBubbleSize val="0"/>
        </c:dLbls>
        <c:gapWidth val="150"/>
        <c:axId val="118151040"/>
        <c:axId val="1181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18151040"/>
        <c:axId val="118157312"/>
      </c:lineChart>
      <c:dateAx>
        <c:axId val="118151040"/>
        <c:scaling>
          <c:orientation val="minMax"/>
        </c:scaling>
        <c:delete val="1"/>
        <c:axPos val="b"/>
        <c:numFmt formatCode="ge" sourceLinked="1"/>
        <c:majorTickMark val="none"/>
        <c:minorTickMark val="none"/>
        <c:tickLblPos val="none"/>
        <c:crossAx val="118157312"/>
        <c:crosses val="autoZero"/>
        <c:auto val="1"/>
        <c:lblOffset val="100"/>
        <c:baseTimeUnit val="years"/>
      </c:dateAx>
      <c:valAx>
        <c:axId val="11815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1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28.44</c:v>
                </c:pt>
                <c:pt idx="1">
                  <c:v>29.41</c:v>
                </c:pt>
                <c:pt idx="2">
                  <c:v>29.53</c:v>
                </c:pt>
                <c:pt idx="3">
                  <c:v>29.47</c:v>
                </c:pt>
                <c:pt idx="4">
                  <c:v>46.22</c:v>
                </c:pt>
              </c:numCache>
            </c:numRef>
          </c:val>
        </c:ser>
        <c:dLbls>
          <c:showLegendKey val="0"/>
          <c:showVal val="0"/>
          <c:showCatName val="0"/>
          <c:showSerName val="0"/>
          <c:showPercent val="0"/>
          <c:showBubbleSize val="0"/>
        </c:dLbls>
        <c:gapWidth val="150"/>
        <c:axId val="118187520"/>
        <c:axId val="1181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18187520"/>
        <c:axId val="118189440"/>
      </c:lineChart>
      <c:dateAx>
        <c:axId val="118187520"/>
        <c:scaling>
          <c:orientation val="minMax"/>
        </c:scaling>
        <c:delete val="1"/>
        <c:axPos val="b"/>
        <c:numFmt formatCode="ge" sourceLinked="1"/>
        <c:majorTickMark val="none"/>
        <c:minorTickMark val="none"/>
        <c:tickLblPos val="none"/>
        <c:crossAx val="118189440"/>
        <c:crosses val="autoZero"/>
        <c:auto val="1"/>
        <c:lblOffset val="100"/>
        <c:baseTimeUnit val="years"/>
      </c:dateAx>
      <c:valAx>
        <c:axId val="1181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4.67</c:v>
                </c:pt>
                <c:pt idx="1">
                  <c:v>8.84</c:v>
                </c:pt>
                <c:pt idx="2">
                  <c:v>8.8000000000000007</c:v>
                </c:pt>
                <c:pt idx="3">
                  <c:v>8.4600000000000009</c:v>
                </c:pt>
                <c:pt idx="4">
                  <c:v>8.43</c:v>
                </c:pt>
              </c:numCache>
            </c:numRef>
          </c:val>
        </c:ser>
        <c:dLbls>
          <c:showLegendKey val="0"/>
          <c:showVal val="0"/>
          <c:showCatName val="0"/>
          <c:showSerName val="0"/>
          <c:showPercent val="0"/>
          <c:showBubbleSize val="0"/>
        </c:dLbls>
        <c:gapWidth val="150"/>
        <c:axId val="119477376"/>
        <c:axId val="1194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9477376"/>
        <c:axId val="119479296"/>
      </c:lineChart>
      <c:dateAx>
        <c:axId val="119477376"/>
        <c:scaling>
          <c:orientation val="minMax"/>
        </c:scaling>
        <c:delete val="1"/>
        <c:axPos val="b"/>
        <c:numFmt formatCode="ge" sourceLinked="1"/>
        <c:majorTickMark val="none"/>
        <c:minorTickMark val="none"/>
        <c:tickLblPos val="none"/>
        <c:crossAx val="119479296"/>
        <c:crosses val="autoZero"/>
        <c:auto val="1"/>
        <c:lblOffset val="100"/>
        <c:baseTimeUnit val="years"/>
      </c:dateAx>
      <c:valAx>
        <c:axId val="1194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524352"/>
        <c:axId val="1195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9524352"/>
        <c:axId val="119530624"/>
      </c:lineChart>
      <c:dateAx>
        <c:axId val="119524352"/>
        <c:scaling>
          <c:orientation val="minMax"/>
        </c:scaling>
        <c:delete val="1"/>
        <c:axPos val="b"/>
        <c:numFmt formatCode="ge" sourceLinked="1"/>
        <c:majorTickMark val="none"/>
        <c:minorTickMark val="none"/>
        <c:tickLblPos val="none"/>
        <c:crossAx val="119530624"/>
        <c:crosses val="autoZero"/>
        <c:auto val="1"/>
        <c:lblOffset val="100"/>
        <c:baseTimeUnit val="years"/>
      </c:dateAx>
      <c:valAx>
        <c:axId val="11953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5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4082.7</c:v>
                </c:pt>
                <c:pt idx="1">
                  <c:v>7551.39</c:v>
                </c:pt>
                <c:pt idx="2">
                  <c:v>10406.84</c:v>
                </c:pt>
                <c:pt idx="3">
                  <c:v>4093.51</c:v>
                </c:pt>
                <c:pt idx="4">
                  <c:v>1408.32</c:v>
                </c:pt>
              </c:numCache>
            </c:numRef>
          </c:val>
        </c:ser>
        <c:dLbls>
          <c:showLegendKey val="0"/>
          <c:showVal val="0"/>
          <c:showCatName val="0"/>
          <c:showSerName val="0"/>
          <c:showPercent val="0"/>
          <c:showBubbleSize val="0"/>
        </c:dLbls>
        <c:gapWidth val="150"/>
        <c:axId val="119564928"/>
        <c:axId val="1195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9564928"/>
        <c:axId val="119567104"/>
      </c:lineChart>
      <c:dateAx>
        <c:axId val="119564928"/>
        <c:scaling>
          <c:orientation val="minMax"/>
        </c:scaling>
        <c:delete val="1"/>
        <c:axPos val="b"/>
        <c:numFmt formatCode="ge" sourceLinked="1"/>
        <c:majorTickMark val="none"/>
        <c:minorTickMark val="none"/>
        <c:tickLblPos val="none"/>
        <c:crossAx val="119567104"/>
        <c:crosses val="autoZero"/>
        <c:auto val="1"/>
        <c:lblOffset val="100"/>
        <c:baseTimeUnit val="years"/>
      </c:dateAx>
      <c:valAx>
        <c:axId val="11956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5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195.47</c:v>
                </c:pt>
                <c:pt idx="1">
                  <c:v>183.2</c:v>
                </c:pt>
                <c:pt idx="2">
                  <c:v>215.57</c:v>
                </c:pt>
                <c:pt idx="3">
                  <c:v>224.43</c:v>
                </c:pt>
                <c:pt idx="4">
                  <c:v>279.64999999999998</c:v>
                </c:pt>
              </c:numCache>
            </c:numRef>
          </c:val>
        </c:ser>
        <c:dLbls>
          <c:showLegendKey val="0"/>
          <c:showVal val="0"/>
          <c:showCatName val="0"/>
          <c:showSerName val="0"/>
          <c:showPercent val="0"/>
          <c:showBubbleSize val="0"/>
        </c:dLbls>
        <c:gapWidth val="150"/>
        <c:axId val="119589120"/>
        <c:axId val="1209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9589120"/>
        <c:axId val="120918400"/>
      </c:lineChart>
      <c:dateAx>
        <c:axId val="119589120"/>
        <c:scaling>
          <c:orientation val="minMax"/>
        </c:scaling>
        <c:delete val="1"/>
        <c:axPos val="b"/>
        <c:numFmt formatCode="ge" sourceLinked="1"/>
        <c:majorTickMark val="none"/>
        <c:minorTickMark val="none"/>
        <c:tickLblPos val="none"/>
        <c:crossAx val="120918400"/>
        <c:crosses val="autoZero"/>
        <c:auto val="1"/>
        <c:lblOffset val="100"/>
        <c:baseTimeUnit val="years"/>
      </c:dateAx>
      <c:valAx>
        <c:axId val="12091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5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128.78</c:v>
                </c:pt>
                <c:pt idx="1">
                  <c:v>124.86</c:v>
                </c:pt>
                <c:pt idx="2">
                  <c:v>126.84</c:v>
                </c:pt>
                <c:pt idx="3">
                  <c:v>127.15</c:v>
                </c:pt>
                <c:pt idx="4">
                  <c:v>120.56</c:v>
                </c:pt>
              </c:numCache>
            </c:numRef>
          </c:val>
        </c:ser>
        <c:dLbls>
          <c:showLegendKey val="0"/>
          <c:showVal val="0"/>
          <c:showCatName val="0"/>
          <c:showSerName val="0"/>
          <c:showPercent val="0"/>
          <c:showBubbleSize val="0"/>
        </c:dLbls>
        <c:gapWidth val="150"/>
        <c:axId val="120954880"/>
        <c:axId val="1209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20954880"/>
        <c:axId val="120956800"/>
      </c:lineChart>
      <c:dateAx>
        <c:axId val="120954880"/>
        <c:scaling>
          <c:orientation val="minMax"/>
        </c:scaling>
        <c:delete val="1"/>
        <c:axPos val="b"/>
        <c:numFmt formatCode="ge" sourceLinked="1"/>
        <c:majorTickMark val="none"/>
        <c:minorTickMark val="none"/>
        <c:tickLblPos val="none"/>
        <c:crossAx val="120956800"/>
        <c:crosses val="autoZero"/>
        <c:auto val="1"/>
        <c:lblOffset val="100"/>
        <c:baseTimeUnit val="years"/>
      </c:dateAx>
      <c:valAx>
        <c:axId val="1209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148.22</c:v>
                </c:pt>
                <c:pt idx="1">
                  <c:v>153.06</c:v>
                </c:pt>
                <c:pt idx="2">
                  <c:v>149.96</c:v>
                </c:pt>
                <c:pt idx="3">
                  <c:v>145.46</c:v>
                </c:pt>
                <c:pt idx="4">
                  <c:v>152.84</c:v>
                </c:pt>
              </c:numCache>
            </c:numRef>
          </c:val>
        </c:ser>
        <c:dLbls>
          <c:showLegendKey val="0"/>
          <c:showVal val="0"/>
          <c:showCatName val="0"/>
          <c:showSerName val="0"/>
          <c:showPercent val="0"/>
          <c:showBubbleSize val="0"/>
        </c:dLbls>
        <c:gapWidth val="150"/>
        <c:axId val="120978432"/>
        <c:axId val="1210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20978432"/>
        <c:axId val="121046144"/>
      </c:lineChart>
      <c:dateAx>
        <c:axId val="120978432"/>
        <c:scaling>
          <c:orientation val="minMax"/>
        </c:scaling>
        <c:delete val="1"/>
        <c:axPos val="b"/>
        <c:numFmt formatCode="ge" sourceLinked="1"/>
        <c:majorTickMark val="none"/>
        <c:minorTickMark val="none"/>
        <c:tickLblPos val="none"/>
        <c:crossAx val="121046144"/>
        <c:crosses val="autoZero"/>
        <c:auto val="1"/>
        <c:lblOffset val="100"/>
        <c:baseTimeUnit val="years"/>
      </c:dateAx>
      <c:valAx>
        <c:axId val="121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5" sqref="A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かつらぎ町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18004</v>
      </c>
      <c r="AJ8" s="75"/>
      <c r="AK8" s="75"/>
      <c r="AL8" s="75"/>
      <c r="AM8" s="75"/>
      <c r="AN8" s="75"/>
      <c r="AO8" s="75"/>
      <c r="AP8" s="76"/>
      <c r="AQ8" s="57">
        <f>データ!R6</f>
        <v>151.69</v>
      </c>
      <c r="AR8" s="57"/>
      <c r="AS8" s="57"/>
      <c r="AT8" s="57"/>
      <c r="AU8" s="57"/>
      <c r="AV8" s="57"/>
      <c r="AW8" s="57"/>
      <c r="AX8" s="57"/>
      <c r="AY8" s="57">
        <f>データ!S6</f>
        <v>118.69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83.47</v>
      </c>
      <c r="K10" s="57"/>
      <c r="L10" s="57"/>
      <c r="M10" s="57"/>
      <c r="N10" s="57"/>
      <c r="O10" s="57"/>
      <c r="P10" s="57"/>
      <c r="Q10" s="57"/>
      <c r="R10" s="57">
        <f>データ!O6</f>
        <v>92.63</v>
      </c>
      <c r="S10" s="57"/>
      <c r="T10" s="57"/>
      <c r="U10" s="57"/>
      <c r="V10" s="57"/>
      <c r="W10" s="57"/>
      <c r="X10" s="57"/>
      <c r="Y10" s="57"/>
      <c r="Z10" s="65">
        <f>データ!P6</f>
        <v>3330</v>
      </c>
      <c r="AA10" s="65"/>
      <c r="AB10" s="65"/>
      <c r="AC10" s="65"/>
      <c r="AD10" s="65"/>
      <c r="AE10" s="65"/>
      <c r="AF10" s="65"/>
      <c r="AG10" s="65"/>
      <c r="AH10" s="2"/>
      <c r="AI10" s="65">
        <f>データ!T6</f>
        <v>16579</v>
      </c>
      <c r="AJ10" s="65"/>
      <c r="AK10" s="65"/>
      <c r="AL10" s="65"/>
      <c r="AM10" s="65"/>
      <c r="AN10" s="65"/>
      <c r="AO10" s="65"/>
      <c r="AP10" s="65"/>
      <c r="AQ10" s="57">
        <f>データ!U6</f>
        <v>46.73</v>
      </c>
      <c r="AR10" s="57"/>
      <c r="AS10" s="57"/>
      <c r="AT10" s="57"/>
      <c r="AU10" s="57"/>
      <c r="AV10" s="57"/>
      <c r="AW10" s="57"/>
      <c r="AX10" s="57"/>
      <c r="AY10" s="57">
        <f>データ!V6</f>
        <v>354.78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303411</v>
      </c>
      <c r="D6" s="31">
        <f t="shared" si="3"/>
        <v>46</v>
      </c>
      <c r="E6" s="31">
        <f t="shared" si="3"/>
        <v>1</v>
      </c>
      <c r="F6" s="31">
        <f t="shared" si="3"/>
        <v>0</v>
      </c>
      <c r="G6" s="31">
        <f t="shared" si="3"/>
        <v>1</v>
      </c>
      <c r="H6" s="31" t="str">
        <f t="shared" si="3"/>
        <v>和歌山県　かつらぎ町</v>
      </c>
      <c r="I6" s="31" t="str">
        <f t="shared" si="3"/>
        <v>法適用</v>
      </c>
      <c r="J6" s="31" t="str">
        <f t="shared" si="3"/>
        <v>水道事業</v>
      </c>
      <c r="K6" s="31" t="str">
        <f t="shared" si="3"/>
        <v>末端給水事業</v>
      </c>
      <c r="L6" s="31" t="str">
        <f t="shared" si="3"/>
        <v>A6</v>
      </c>
      <c r="M6" s="32" t="str">
        <f t="shared" si="3"/>
        <v>-</v>
      </c>
      <c r="N6" s="32">
        <f t="shared" si="3"/>
        <v>83.47</v>
      </c>
      <c r="O6" s="32">
        <f t="shared" si="3"/>
        <v>92.63</v>
      </c>
      <c r="P6" s="32">
        <f t="shared" si="3"/>
        <v>3330</v>
      </c>
      <c r="Q6" s="32">
        <f t="shared" si="3"/>
        <v>18004</v>
      </c>
      <c r="R6" s="32">
        <f t="shared" si="3"/>
        <v>151.69</v>
      </c>
      <c r="S6" s="32">
        <f t="shared" si="3"/>
        <v>118.69</v>
      </c>
      <c r="T6" s="32">
        <f t="shared" si="3"/>
        <v>16579</v>
      </c>
      <c r="U6" s="32">
        <f t="shared" si="3"/>
        <v>46.73</v>
      </c>
      <c r="V6" s="32">
        <f t="shared" si="3"/>
        <v>354.78</v>
      </c>
      <c r="W6" s="33">
        <f>IF(W7="",NA(),W7)</f>
        <v>143.07</v>
      </c>
      <c r="X6" s="33">
        <f t="shared" ref="X6:AF6" si="4">IF(X7="",NA(),X7)</f>
        <v>135.41</v>
      </c>
      <c r="Y6" s="33">
        <f t="shared" si="4"/>
        <v>140.35</v>
      </c>
      <c r="Z6" s="33">
        <f t="shared" si="4"/>
        <v>141.11000000000001</v>
      </c>
      <c r="AA6" s="33">
        <f t="shared" si="4"/>
        <v>124.1</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4082.7</v>
      </c>
      <c r="AT6" s="33">
        <f t="shared" ref="AT6:BB6" si="6">IF(AT7="",NA(),AT7)</f>
        <v>7551.39</v>
      </c>
      <c r="AU6" s="33">
        <f t="shared" si="6"/>
        <v>10406.84</v>
      </c>
      <c r="AV6" s="33">
        <f t="shared" si="6"/>
        <v>4093.51</v>
      </c>
      <c r="AW6" s="33">
        <f t="shared" si="6"/>
        <v>1408.32</v>
      </c>
      <c r="AX6" s="33">
        <f t="shared" si="6"/>
        <v>969.16</v>
      </c>
      <c r="AY6" s="33">
        <f t="shared" si="6"/>
        <v>995.5</v>
      </c>
      <c r="AZ6" s="33">
        <f t="shared" si="6"/>
        <v>915.5</v>
      </c>
      <c r="BA6" s="33">
        <f t="shared" si="6"/>
        <v>963.24</v>
      </c>
      <c r="BB6" s="33">
        <f t="shared" si="6"/>
        <v>381.53</v>
      </c>
      <c r="BC6" s="32" t="str">
        <f>IF(BC7="","",IF(BC7="-","【-】","【"&amp;SUBSTITUTE(TEXT(BC7,"#,##0.00"),"-","△")&amp;"】"))</f>
        <v>【264.16】</v>
      </c>
      <c r="BD6" s="33">
        <f>IF(BD7="",NA(),BD7)</f>
        <v>195.47</v>
      </c>
      <c r="BE6" s="33">
        <f t="shared" ref="BE6:BM6" si="7">IF(BE7="",NA(),BE7)</f>
        <v>183.2</v>
      </c>
      <c r="BF6" s="33">
        <f t="shared" si="7"/>
        <v>215.57</v>
      </c>
      <c r="BG6" s="33">
        <f t="shared" si="7"/>
        <v>224.43</v>
      </c>
      <c r="BH6" s="33">
        <f t="shared" si="7"/>
        <v>279.64999999999998</v>
      </c>
      <c r="BI6" s="33">
        <f t="shared" si="7"/>
        <v>421.66</v>
      </c>
      <c r="BJ6" s="33">
        <f t="shared" si="7"/>
        <v>414.59</v>
      </c>
      <c r="BK6" s="33">
        <f t="shared" si="7"/>
        <v>404.78</v>
      </c>
      <c r="BL6" s="33">
        <f t="shared" si="7"/>
        <v>400.38</v>
      </c>
      <c r="BM6" s="33">
        <f t="shared" si="7"/>
        <v>393.27</v>
      </c>
      <c r="BN6" s="32" t="str">
        <f>IF(BN7="","",IF(BN7="-","【-】","【"&amp;SUBSTITUTE(TEXT(BN7,"#,##0.00"),"-","△")&amp;"】"))</f>
        <v>【283.72】</v>
      </c>
      <c r="BO6" s="33">
        <f>IF(BO7="",NA(),BO7)</f>
        <v>128.78</v>
      </c>
      <c r="BP6" s="33">
        <f t="shared" ref="BP6:BX6" si="8">IF(BP7="",NA(),BP7)</f>
        <v>124.86</v>
      </c>
      <c r="BQ6" s="33">
        <f t="shared" si="8"/>
        <v>126.84</v>
      </c>
      <c r="BR6" s="33">
        <f t="shared" si="8"/>
        <v>127.15</v>
      </c>
      <c r="BS6" s="33">
        <f t="shared" si="8"/>
        <v>120.56</v>
      </c>
      <c r="BT6" s="33">
        <f t="shared" si="8"/>
        <v>99.51</v>
      </c>
      <c r="BU6" s="33">
        <f t="shared" si="8"/>
        <v>97.71</v>
      </c>
      <c r="BV6" s="33">
        <f t="shared" si="8"/>
        <v>98.07</v>
      </c>
      <c r="BW6" s="33">
        <f t="shared" si="8"/>
        <v>96.56</v>
      </c>
      <c r="BX6" s="33">
        <f t="shared" si="8"/>
        <v>100.47</v>
      </c>
      <c r="BY6" s="32" t="str">
        <f>IF(BY7="","",IF(BY7="-","【-】","【"&amp;SUBSTITUTE(TEXT(BY7,"#,##0.00"),"-","△")&amp;"】"))</f>
        <v>【104.60】</v>
      </c>
      <c r="BZ6" s="33">
        <f>IF(BZ7="",NA(),BZ7)</f>
        <v>148.22</v>
      </c>
      <c r="CA6" s="33">
        <f t="shared" ref="CA6:CI6" si="9">IF(CA7="",NA(),CA7)</f>
        <v>153.06</v>
      </c>
      <c r="CB6" s="33">
        <f t="shared" si="9"/>
        <v>149.96</v>
      </c>
      <c r="CC6" s="33">
        <f t="shared" si="9"/>
        <v>145.46</v>
      </c>
      <c r="CD6" s="33">
        <f t="shared" si="9"/>
        <v>152.84</v>
      </c>
      <c r="CE6" s="33">
        <f t="shared" si="9"/>
        <v>171.34</v>
      </c>
      <c r="CF6" s="33">
        <f t="shared" si="9"/>
        <v>173.56</v>
      </c>
      <c r="CG6" s="33">
        <f t="shared" si="9"/>
        <v>172.26</v>
      </c>
      <c r="CH6" s="33">
        <f t="shared" si="9"/>
        <v>177.14</v>
      </c>
      <c r="CI6" s="33">
        <f t="shared" si="9"/>
        <v>169.82</v>
      </c>
      <c r="CJ6" s="32" t="str">
        <f>IF(CJ7="","",IF(CJ7="-","【-】","【"&amp;SUBSTITUTE(TEXT(CJ7,"#,##0.00"),"-","△")&amp;"】"))</f>
        <v>【164.21】</v>
      </c>
      <c r="CK6" s="33">
        <f>IF(CK7="",NA(),CK7)</f>
        <v>61.24</v>
      </c>
      <c r="CL6" s="33">
        <f t="shared" ref="CL6:CT6" si="10">IF(CL7="",NA(),CL7)</f>
        <v>60.15</v>
      </c>
      <c r="CM6" s="33">
        <f t="shared" si="10"/>
        <v>58.98</v>
      </c>
      <c r="CN6" s="33">
        <f t="shared" si="10"/>
        <v>59.24</v>
      </c>
      <c r="CO6" s="33">
        <f t="shared" si="10"/>
        <v>56.91</v>
      </c>
      <c r="CP6" s="33">
        <f t="shared" si="10"/>
        <v>56.8</v>
      </c>
      <c r="CQ6" s="33">
        <f t="shared" si="10"/>
        <v>55.84</v>
      </c>
      <c r="CR6" s="33">
        <f t="shared" si="10"/>
        <v>55.68</v>
      </c>
      <c r="CS6" s="33">
        <f t="shared" si="10"/>
        <v>55.64</v>
      </c>
      <c r="CT6" s="33">
        <f t="shared" si="10"/>
        <v>55.13</v>
      </c>
      <c r="CU6" s="32" t="str">
        <f>IF(CU7="","",IF(CU7="-","【-】","【"&amp;SUBSTITUTE(TEXT(CU7,"#,##0.00"),"-","△")&amp;"】"))</f>
        <v>【59.80】</v>
      </c>
      <c r="CV6" s="33">
        <f>IF(CV7="",NA(),CV7)</f>
        <v>78.3</v>
      </c>
      <c r="CW6" s="33">
        <f t="shared" ref="CW6:DE6" si="11">IF(CW7="",NA(),CW7)</f>
        <v>78.13</v>
      </c>
      <c r="CX6" s="33">
        <f t="shared" si="11"/>
        <v>79.88</v>
      </c>
      <c r="CY6" s="33">
        <f t="shared" si="11"/>
        <v>81.62</v>
      </c>
      <c r="CZ6" s="33">
        <f t="shared" si="11"/>
        <v>81.7</v>
      </c>
      <c r="DA6" s="33">
        <f t="shared" si="11"/>
        <v>83.67</v>
      </c>
      <c r="DB6" s="33">
        <f t="shared" si="11"/>
        <v>83.11</v>
      </c>
      <c r="DC6" s="33">
        <f t="shared" si="11"/>
        <v>83.18</v>
      </c>
      <c r="DD6" s="33">
        <f t="shared" si="11"/>
        <v>83.09</v>
      </c>
      <c r="DE6" s="33">
        <f t="shared" si="11"/>
        <v>83</v>
      </c>
      <c r="DF6" s="32" t="str">
        <f>IF(DF7="","",IF(DF7="-","【-】","【"&amp;SUBSTITUTE(TEXT(DF7,"#,##0.00"),"-","△")&amp;"】"))</f>
        <v>【89.78】</v>
      </c>
      <c r="DG6" s="33">
        <f>IF(DG7="",NA(),DG7)</f>
        <v>28.44</v>
      </c>
      <c r="DH6" s="33">
        <f t="shared" ref="DH6:DP6" si="12">IF(DH7="",NA(),DH7)</f>
        <v>29.41</v>
      </c>
      <c r="DI6" s="33">
        <f t="shared" si="12"/>
        <v>29.53</v>
      </c>
      <c r="DJ6" s="33">
        <f t="shared" si="12"/>
        <v>29.47</v>
      </c>
      <c r="DK6" s="33">
        <f t="shared" si="12"/>
        <v>46.22</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4.67</v>
      </c>
      <c r="DS6" s="33">
        <f t="shared" ref="DS6:EA6" si="13">IF(DS7="",NA(),DS7)</f>
        <v>8.84</v>
      </c>
      <c r="DT6" s="33">
        <f t="shared" si="13"/>
        <v>8.8000000000000007</v>
      </c>
      <c r="DU6" s="33">
        <f t="shared" si="13"/>
        <v>8.4600000000000009</v>
      </c>
      <c r="DV6" s="33">
        <f t="shared" si="13"/>
        <v>8.43</v>
      </c>
      <c r="DW6" s="33">
        <f t="shared" si="13"/>
        <v>6.46</v>
      </c>
      <c r="DX6" s="33">
        <f t="shared" si="13"/>
        <v>6.63</v>
      </c>
      <c r="DY6" s="33">
        <f t="shared" si="13"/>
        <v>7.73</v>
      </c>
      <c r="DZ6" s="33">
        <f t="shared" si="13"/>
        <v>8.8699999999999992</v>
      </c>
      <c r="EA6" s="33">
        <f t="shared" si="13"/>
        <v>9.85</v>
      </c>
      <c r="EB6" s="32" t="str">
        <f>IF(EB7="","",IF(EB7="-","【-】","【"&amp;SUBSTITUTE(TEXT(EB7,"#,##0.00"),"-","△")&amp;"】"))</f>
        <v>【12.42】</v>
      </c>
      <c r="EC6" s="33">
        <f>IF(EC7="",NA(),EC7)</f>
        <v>7.0000000000000007E-2</v>
      </c>
      <c r="ED6" s="33">
        <f t="shared" ref="ED6:EL6" si="14">IF(ED7="",NA(),ED7)</f>
        <v>0.1</v>
      </c>
      <c r="EE6" s="33">
        <f t="shared" si="14"/>
        <v>0.03</v>
      </c>
      <c r="EF6" s="33">
        <f t="shared" si="14"/>
        <v>0.25</v>
      </c>
      <c r="EG6" s="33">
        <f t="shared" si="14"/>
        <v>0.02</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303411</v>
      </c>
      <c r="D7" s="35">
        <v>46</v>
      </c>
      <c r="E7" s="35">
        <v>1</v>
      </c>
      <c r="F7" s="35">
        <v>0</v>
      </c>
      <c r="G7" s="35">
        <v>1</v>
      </c>
      <c r="H7" s="35" t="s">
        <v>93</v>
      </c>
      <c r="I7" s="35" t="s">
        <v>94</v>
      </c>
      <c r="J7" s="35" t="s">
        <v>95</v>
      </c>
      <c r="K7" s="35" t="s">
        <v>96</v>
      </c>
      <c r="L7" s="35" t="s">
        <v>97</v>
      </c>
      <c r="M7" s="36" t="s">
        <v>98</v>
      </c>
      <c r="N7" s="36">
        <v>83.47</v>
      </c>
      <c r="O7" s="36">
        <v>92.63</v>
      </c>
      <c r="P7" s="36">
        <v>3330</v>
      </c>
      <c r="Q7" s="36">
        <v>18004</v>
      </c>
      <c r="R7" s="36">
        <v>151.69</v>
      </c>
      <c r="S7" s="36">
        <v>118.69</v>
      </c>
      <c r="T7" s="36">
        <v>16579</v>
      </c>
      <c r="U7" s="36">
        <v>46.73</v>
      </c>
      <c r="V7" s="36">
        <v>354.78</v>
      </c>
      <c r="W7" s="36">
        <v>143.07</v>
      </c>
      <c r="X7" s="36">
        <v>135.41</v>
      </c>
      <c r="Y7" s="36">
        <v>140.35</v>
      </c>
      <c r="Z7" s="36">
        <v>141.11000000000001</v>
      </c>
      <c r="AA7" s="36">
        <v>124.1</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4082.7</v>
      </c>
      <c r="AT7" s="36">
        <v>7551.39</v>
      </c>
      <c r="AU7" s="36">
        <v>10406.84</v>
      </c>
      <c r="AV7" s="36">
        <v>4093.51</v>
      </c>
      <c r="AW7" s="36">
        <v>1408.32</v>
      </c>
      <c r="AX7" s="36">
        <v>969.16</v>
      </c>
      <c r="AY7" s="36">
        <v>995.5</v>
      </c>
      <c r="AZ7" s="36">
        <v>915.5</v>
      </c>
      <c r="BA7" s="36">
        <v>963.24</v>
      </c>
      <c r="BB7" s="36">
        <v>381.53</v>
      </c>
      <c r="BC7" s="36">
        <v>264.16000000000003</v>
      </c>
      <c r="BD7" s="36">
        <v>195.47</v>
      </c>
      <c r="BE7" s="36">
        <v>183.2</v>
      </c>
      <c r="BF7" s="36">
        <v>215.57</v>
      </c>
      <c r="BG7" s="36">
        <v>224.43</v>
      </c>
      <c r="BH7" s="36">
        <v>279.64999999999998</v>
      </c>
      <c r="BI7" s="36">
        <v>421.66</v>
      </c>
      <c r="BJ7" s="36">
        <v>414.59</v>
      </c>
      <c r="BK7" s="36">
        <v>404.78</v>
      </c>
      <c r="BL7" s="36">
        <v>400.38</v>
      </c>
      <c r="BM7" s="36">
        <v>393.27</v>
      </c>
      <c r="BN7" s="36">
        <v>283.72000000000003</v>
      </c>
      <c r="BO7" s="36">
        <v>128.78</v>
      </c>
      <c r="BP7" s="36">
        <v>124.86</v>
      </c>
      <c r="BQ7" s="36">
        <v>126.84</v>
      </c>
      <c r="BR7" s="36">
        <v>127.15</v>
      </c>
      <c r="BS7" s="36">
        <v>120.56</v>
      </c>
      <c r="BT7" s="36">
        <v>99.51</v>
      </c>
      <c r="BU7" s="36">
        <v>97.71</v>
      </c>
      <c r="BV7" s="36">
        <v>98.07</v>
      </c>
      <c r="BW7" s="36">
        <v>96.56</v>
      </c>
      <c r="BX7" s="36">
        <v>100.47</v>
      </c>
      <c r="BY7" s="36">
        <v>104.6</v>
      </c>
      <c r="BZ7" s="36">
        <v>148.22</v>
      </c>
      <c r="CA7" s="36">
        <v>153.06</v>
      </c>
      <c r="CB7" s="36">
        <v>149.96</v>
      </c>
      <c r="CC7" s="36">
        <v>145.46</v>
      </c>
      <c r="CD7" s="36">
        <v>152.84</v>
      </c>
      <c r="CE7" s="36">
        <v>171.34</v>
      </c>
      <c r="CF7" s="36">
        <v>173.56</v>
      </c>
      <c r="CG7" s="36">
        <v>172.26</v>
      </c>
      <c r="CH7" s="36">
        <v>177.14</v>
      </c>
      <c r="CI7" s="36">
        <v>169.82</v>
      </c>
      <c r="CJ7" s="36">
        <v>164.21</v>
      </c>
      <c r="CK7" s="36">
        <v>61.24</v>
      </c>
      <c r="CL7" s="36">
        <v>60.15</v>
      </c>
      <c r="CM7" s="36">
        <v>58.98</v>
      </c>
      <c r="CN7" s="36">
        <v>59.24</v>
      </c>
      <c r="CO7" s="36">
        <v>56.91</v>
      </c>
      <c r="CP7" s="36">
        <v>56.8</v>
      </c>
      <c r="CQ7" s="36">
        <v>55.84</v>
      </c>
      <c r="CR7" s="36">
        <v>55.68</v>
      </c>
      <c r="CS7" s="36">
        <v>55.64</v>
      </c>
      <c r="CT7" s="36">
        <v>55.13</v>
      </c>
      <c r="CU7" s="36">
        <v>59.8</v>
      </c>
      <c r="CV7" s="36">
        <v>78.3</v>
      </c>
      <c r="CW7" s="36">
        <v>78.13</v>
      </c>
      <c r="CX7" s="36">
        <v>79.88</v>
      </c>
      <c r="CY7" s="36">
        <v>81.62</v>
      </c>
      <c r="CZ7" s="36">
        <v>81.7</v>
      </c>
      <c r="DA7" s="36">
        <v>83.67</v>
      </c>
      <c r="DB7" s="36">
        <v>83.11</v>
      </c>
      <c r="DC7" s="36">
        <v>83.18</v>
      </c>
      <c r="DD7" s="36">
        <v>83.09</v>
      </c>
      <c r="DE7" s="36">
        <v>83</v>
      </c>
      <c r="DF7" s="36">
        <v>89.78</v>
      </c>
      <c r="DG7" s="36">
        <v>28.44</v>
      </c>
      <c r="DH7" s="36">
        <v>29.41</v>
      </c>
      <c r="DI7" s="36">
        <v>29.53</v>
      </c>
      <c r="DJ7" s="36">
        <v>29.47</v>
      </c>
      <c r="DK7" s="36">
        <v>46.22</v>
      </c>
      <c r="DL7" s="36">
        <v>36.21</v>
      </c>
      <c r="DM7" s="36">
        <v>37.090000000000003</v>
      </c>
      <c r="DN7" s="36">
        <v>38.07</v>
      </c>
      <c r="DO7" s="36">
        <v>39.06</v>
      </c>
      <c r="DP7" s="36">
        <v>46.66</v>
      </c>
      <c r="DQ7" s="36">
        <v>46.31</v>
      </c>
      <c r="DR7" s="36">
        <v>4.67</v>
      </c>
      <c r="DS7" s="36">
        <v>8.84</v>
      </c>
      <c r="DT7" s="36">
        <v>8.8000000000000007</v>
      </c>
      <c r="DU7" s="36">
        <v>8.4600000000000009</v>
      </c>
      <c r="DV7" s="36">
        <v>8.43</v>
      </c>
      <c r="DW7" s="36">
        <v>6.46</v>
      </c>
      <c r="DX7" s="36">
        <v>6.63</v>
      </c>
      <c r="DY7" s="36">
        <v>7.73</v>
      </c>
      <c r="DZ7" s="36">
        <v>8.8699999999999992</v>
      </c>
      <c r="EA7" s="36">
        <v>9.85</v>
      </c>
      <c r="EB7" s="36">
        <v>12.42</v>
      </c>
      <c r="EC7" s="36">
        <v>7.0000000000000007E-2</v>
      </c>
      <c r="ED7" s="36">
        <v>0.1</v>
      </c>
      <c r="EE7" s="36">
        <v>0.03</v>
      </c>
      <c r="EF7" s="36">
        <v>0.25</v>
      </c>
      <c r="EG7" s="36">
        <v>0.02</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2016-02-03T07:25:45Z</dcterms:created>
  <dcterms:modified xsi:type="dcterms:W3CDTF">2016-02-18T11:49:34Z</dcterms:modified>
  <cp:category/>
</cp:coreProperties>
</file>