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AI8" i="4" s="1"/>
  <c r="P6" i="5"/>
  <c r="O6" i="5"/>
  <c r="N6" i="5"/>
  <c r="M6" i="5"/>
  <c r="L6" i="5"/>
  <c r="Z8" i="4" s="1"/>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<sst xmlns="http://schemas.openxmlformats.org/spreadsheetml/2006/main" count="217" uniqueCount="107">
  <si>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</si>
  <si>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</si>
  <si>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</si>
  <si>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</si>
  <si>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</si>
  <si>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</si>
  <si>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</si>
  <si>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</si>
  <si>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</si>
  <si>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</si>
  <si>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</si>
  <si>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</si>
  <si>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</si>
  <si>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</si>
  <si>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</si>
  <si>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</si>
  <si>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</si>
  <si>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</si>
  <si>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</si>
  <si>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</si>
  <si>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</si>
  <si>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</si>
  <si>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</si>
  <si>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</si>
  <si>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</si>
  <si>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</si>
  <si>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</si>
  <si>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</si>
  <si>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</si>
  <si>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</si>
  <si>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</si>
  <si>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</si>
  <si>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</si>
  <si>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</si>
  <si>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</si>
  <si>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</si>
  <si>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</si>
  <si>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</si>
  <si>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</si>
  <si>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</si>
  <si>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</si>
  <si>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</si>
  <si>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</si>
  <si>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</si>
  <si>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</si>
  <si>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</si>
  <si>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</si>
  <si>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</si>
  <si>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</si>
  <si>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</si>
  <si>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</si>
  <si>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</si>
  <si>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</si>
  <si>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</si>
  <si>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</si>
  <si>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</si>
  <si>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</si>
  <si>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</si>
  <si>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</si>
  <si>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</si>
  <si>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</si>
  <si>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</si>
  <si>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</si>
  <si>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</si>
  <si>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</si>
  <si>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</si>
  <si>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</si>
  <si>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</si>
  <si>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</si>
  <si>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</si>
  <si>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</si>
  <si>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</si>
  <si>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</si>
  <si>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</si>
  <si>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</si>
  <si>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</si>
  <si>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</si>
  <si>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</si>
  <si>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</si>
  <si>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</si>
  <si>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</si>
  <si>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</si>
  <si>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</si>
  <si>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</si>
  <si>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</si>
  <si>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</si>
  <si>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</si>
  <si>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</si>
  <si>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</si>
  <si>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</si>
  <si>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</si>
  <si>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</si>
  <si>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</si>
  <si>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岩出市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</si>
  <si>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</si>
  <si>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</si>
  <si>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</si>
  <si>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</si>
  <si>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</si>
  <si>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</si>
  <si>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</si>
  <si>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</si>
  <si>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</si>
  <si>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</si>
  <si>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経常収支比率・流動比率・料金回収率・施設利用率については類似団体平均値を上回っている。
　累積欠損金はなく、企業債残高対給水収益比率については新しく企業債を借り入れていないため、類似団体平均値を大きく下回っている。
　また給水原価については水源が地下水のためコストが低く類似団体平均値を下回っており、有収率については類似団体平均値を下回っていたが有収率向上対策により増加し、Ｈ２６には類似団体平均値を上回っているが更なる向上が必要であると考えられる。
</t>
    <phoneticPr fontId="4"/>
  </si>
  <si>
    <t xml:space="preserve">　有形固定資産減価償却率については類似団体平均値を上回っているが、みなし償却を行っていなかったためである。
　管路経年化率については管路が新しいため類似団体平均値を下回っており、管路更新率についても下回っている。今後管路の経年化が進むにつれ管路更新が増加することから、更新財源の確保が必要であると考えられる。
</t>
    <phoneticPr fontId="4"/>
  </si>
  <si>
    <t>　今後は管路の経年化につれ管路更新を進めていく必要があるため、建設コストの削減を図るとともに、更なる有収率の向上による給水コストの削減や収納率の向上により自主財源を確保し健全な経営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</si>
</sst>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0.48</c:v>
                </c:pt>
                <c:pt idx="1">
                  <c:v>0.44</c:v>
                </c:pt>
                <c:pt idx="2">
                  <c:v>0.18</c:v>
                </c:pt>
                <c:pt idx="3">
                  <c:v>0.38</c:v>
                </c:pt>
                <c:pt idx="4">
                  <c:v>0.12</c:v>
                </c:pt>
              </c:numCache>
            </c:numRef>
          </c:val>
        </c:ser>
        <c:dLbls>
          <c:showLegendKey val="0"/>
          <c:showVal val="0"/>
          <c:showCatName val="0"/>
          <c:showSerName val="0"/>
          <c:showPercent val="0"/>
          <c:showBubbleSize val="0"/>
        </c:dLbls>
        <c:gapWidth val="150"/>
        <c:axId val="113850624"/>
        <c:axId val="11386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13850624"/>
        <c:axId val="113860992"/>
      </c:lineChart>
      <c:dateAx>
        <c:axId val="113850624"/>
        <c:scaling>
          <c:orientation val="minMax"/>
        </c:scaling>
        <c:delete val="1"/>
        <c:axPos val="b"/>
        <c:numFmt formatCode="ge" sourceLinked="1"/>
        <c:majorTickMark val="none"/>
        <c:minorTickMark val="none"/>
        <c:tickLblPos val="none"/>
        <c:crossAx val="113860992"/>
        <c:crosses val="autoZero"/>
        <c:auto val="1"/>
        <c:lblOffset val="100"/>
        <c:baseTimeUnit val="years"/>
      </c:dateAx>
      <c:valAx>
        <c:axId val="11386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69.98</c:v>
                </c:pt>
                <c:pt idx="1">
                  <c:v>68.77</c:v>
                </c:pt>
                <c:pt idx="2">
                  <c:v>68.44</c:v>
                </c:pt>
                <c:pt idx="3">
                  <c:v>68.59</c:v>
                </c:pt>
                <c:pt idx="4">
                  <c:v>67.709999999999994</c:v>
                </c:pt>
              </c:numCache>
            </c:numRef>
          </c:val>
        </c:ser>
        <c:dLbls>
          <c:showLegendKey val="0"/>
          <c:showVal val="0"/>
          <c:showCatName val="0"/>
          <c:showSerName val="0"/>
          <c:showPercent val="0"/>
          <c:showBubbleSize val="0"/>
        </c:dLbls>
        <c:gapWidth val="150"/>
        <c:axId val="116861568"/>
        <c:axId val="1168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16861568"/>
        <c:axId val="116888320"/>
      </c:lineChart>
      <c:dateAx>
        <c:axId val="116861568"/>
        <c:scaling>
          <c:orientation val="minMax"/>
        </c:scaling>
        <c:delete val="1"/>
        <c:axPos val="b"/>
        <c:numFmt formatCode="ge" sourceLinked="1"/>
        <c:majorTickMark val="none"/>
        <c:minorTickMark val="none"/>
        <c:tickLblPos val="none"/>
        <c:crossAx val="116888320"/>
        <c:crosses val="autoZero"/>
        <c:auto val="1"/>
        <c:lblOffset val="100"/>
        <c:baseTimeUnit val="years"/>
      </c:dateAx>
      <c:valAx>
        <c:axId val="1168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86.69</c:v>
                </c:pt>
                <c:pt idx="1">
                  <c:v>86.94</c:v>
                </c:pt>
                <c:pt idx="2">
                  <c:v>87.29</c:v>
                </c:pt>
                <c:pt idx="3">
                  <c:v>87.45</c:v>
                </c:pt>
                <c:pt idx="4">
                  <c:v>88.03</c:v>
                </c:pt>
              </c:numCache>
            </c:numRef>
          </c:val>
        </c:ser>
        <c:dLbls>
          <c:showLegendKey val="0"/>
          <c:showVal val="0"/>
          <c:showCatName val="0"/>
          <c:showSerName val="0"/>
          <c:showPercent val="0"/>
          <c:showBubbleSize val="0"/>
        </c:dLbls>
        <c:gapWidth val="150"/>
        <c:axId val="116914432"/>
        <c:axId val="1169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16914432"/>
        <c:axId val="116924800"/>
      </c:lineChart>
      <c:dateAx>
        <c:axId val="116914432"/>
        <c:scaling>
          <c:orientation val="minMax"/>
        </c:scaling>
        <c:delete val="1"/>
        <c:axPos val="b"/>
        <c:numFmt formatCode="ge" sourceLinked="1"/>
        <c:majorTickMark val="none"/>
        <c:minorTickMark val="none"/>
        <c:tickLblPos val="none"/>
        <c:crossAx val="116924800"/>
        <c:crosses val="autoZero"/>
        <c:auto val="1"/>
        <c:lblOffset val="100"/>
        <c:baseTimeUnit val="years"/>
      </c:dateAx>
      <c:valAx>
        <c:axId val="1169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124.59</c:v>
                </c:pt>
                <c:pt idx="1">
                  <c:v>123.73</c:v>
                </c:pt>
                <c:pt idx="2">
                  <c:v>120.72</c:v>
                </c:pt>
                <c:pt idx="3">
                  <c:v>110.42</c:v>
                </c:pt>
                <c:pt idx="4">
                  <c:v>125.05</c:v>
                </c:pt>
              </c:numCache>
            </c:numRef>
          </c:val>
        </c:ser>
        <c:dLbls>
          <c:showLegendKey val="0"/>
          <c:showVal val="0"/>
          <c:showCatName val="0"/>
          <c:showSerName val="0"/>
          <c:showPercent val="0"/>
          <c:showBubbleSize val="0"/>
        </c:dLbls>
        <c:gapWidth val="150"/>
        <c:axId val="113891200"/>
        <c:axId val="1138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13891200"/>
        <c:axId val="113897472"/>
      </c:lineChart>
      <c:dateAx>
        <c:axId val="113891200"/>
        <c:scaling>
          <c:orientation val="minMax"/>
        </c:scaling>
        <c:delete val="1"/>
        <c:axPos val="b"/>
        <c:numFmt formatCode="ge" sourceLinked="1"/>
        <c:majorTickMark val="none"/>
        <c:minorTickMark val="none"/>
        <c:tickLblPos val="none"/>
        <c:crossAx val="113897472"/>
        <c:crosses val="autoZero"/>
        <c:auto val="1"/>
        <c:lblOffset val="100"/>
        <c:baseTimeUnit val="years"/>
      </c:dateAx>
      <c:valAx>
        <c:axId val="113897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8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42.7</c:v>
                </c:pt>
                <c:pt idx="1">
                  <c:v>44.43</c:v>
                </c:pt>
                <c:pt idx="2">
                  <c:v>46.16</c:v>
                </c:pt>
                <c:pt idx="3">
                  <c:v>47.68</c:v>
                </c:pt>
                <c:pt idx="4">
                  <c:v>48.95</c:v>
                </c:pt>
              </c:numCache>
            </c:numRef>
          </c:val>
        </c:ser>
        <c:dLbls>
          <c:showLegendKey val="0"/>
          <c:showVal val="0"/>
          <c:showCatName val="0"/>
          <c:showSerName val="0"/>
          <c:showPercent val="0"/>
          <c:showBubbleSize val="0"/>
        </c:dLbls>
        <c:gapWidth val="150"/>
        <c:axId val="114451968"/>
        <c:axId val="1144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14451968"/>
        <c:axId val="114453888"/>
      </c:lineChart>
      <c:dateAx>
        <c:axId val="114451968"/>
        <c:scaling>
          <c:orientation val="minMax"/>
        </c:scaling>
        <c:delete val="1"/>
        <c:axPos val="b"/>
        <c:numFmt formatCode="ge" sourceLinked="1"/>
        <c:majorTickMark val="none"/>
        <c:minorTickMark val="none"/>
        <c:tickLblPos val="none"/>
        <c:crossAx val="114453888"/>
        <c:crosses val="autoZero"/>
        <c:auto val="1"/>
        <c:lblOffset val="100"/>
        <c:baseTimeUnit val="years"/>
      </c:dateAx>
      <c:valAx>
        <c:axId val="1144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formatCode="#,##0.00;&quot;△&quot;#,##0.00;&quot;-&quot;">
                  <c:v>4.87</c:v>
                </c:pt>
              </c:numCache>
            </c:numRef>
          </c:val>
        </c:ser>
        <c:dLbls>
          <c:showLegendKey val="0"/>
          <c:showVal val="0"/>
          <c:showCatName val="0"/>
          <c:showSerName val="0"/>
          <c:showPercent val="0"/>
          <c:showBubbleSize val="0"/>
        </c:dLbls>
        <c:gapWidth val="150"/>
        <c:axId val="115283072"/>
        <c:axId val="1152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15283072"/>
        <c:axId val="115284992"/>
      </c:lineChart>
      <c:dateAx>
        <c:axId val="115283072"/>
        <c:scaling>
          <c:orientation val="minMax"/>
        </c:scaling>
        <c:delete val="1"/>
        <c:axPos val="b"/>
        <c:numFmt formatCode="ge" sourceLinked="1"/>
        <c:majorTickMark val="none"/>
        <c:minorTickMark val="none"/>
        <c:tickLblPos val="none"/>
        <c:crossAx val="115284992"/>
        <c:crosses val="autoZero"/>
        <c:auto val="1"/>
        <c:lblOffset val="100"/>
        <c:baseTimeUnit val="years"/>
      </c:dateAx>
      <c:valAx>
        <c:axId val="1152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328128"/>
        <c:axId val="1153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15328128"/>
        <c:axId val="115330048"/>
      </c:lineChart>
      <c:dateAx>
        <c:axId val="115328128"/>
        <c:scaling>
          <c:orientation val="minMax"/>
        </c:scaling>
        <c:delete val="1"/>
        <c:axPos val="b"/>
        <c:numFmt formatCode="ge" sourceLinked="1"/>
        <c:majorTickMark val="none"/>
        <c:minorTickMark val="none"/>
        <c:tickLblPos val="none"/>
        <c:crossAx val="115330048"/>
        <c:crosses val="autoZero"/>
        <c:auto val="1"/>
        <c:lblOffset val="100"/>
        <c:baseTimeUnit val="years"/>
      </c:dateAx>
      <c:valAx>
        <c:axId val="115330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3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2211.69</c:v>
                </c:pt>
                <c:pt idx="1">
                  <c:v>1686.83</c:v>
                </c:pt>
                <c:pt idx="2">
                  <c:v>2319.7199999999998</c:v>
                </c:pt>
                <c:pt idx="3">
                  <c:v>2495.88</c:v>
                </c:pt>
                <c:pt idx="4">
                  <c:v>1692.42</c:v>
                </c:pt>
              </c:numCache>
            </c:numRef>
          </c:val>
        </c:ser>
        <c:dLbls>
          <c:showLegendKey val="0"/>
          <c:showVal val="0"/>
          <c:showCatName val="0"/>
          <c:showSerName val="0"/>
          <c:showPercent val="0"/>
          <c:showBubbleSize val="0"/>
        </c:dLbls>
        <c:gapWidth val="150"/>
        <c:axId val="115632768"/>
        <c:axId val="1156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15632768"/>
        <c:axId val="115634944"/>
      </c:lineChart>
      <c:dateAx>
        <c:axId val="115632768"/>
        <c:scaling>
          <c:orientation val="minMax"/>
        </c:scaling>
        <c:delete val="1"/>
        <c:axPos val="b"/>
        <c:numFmt formatCode="ge" sourceLinked="1"/>
        <c:majorTickMark val="none"/>
        <c:minorTickMark val="none"/>
        <c:tickLblPos val="none"/>
        <c:crossAx val="115634944"/>
        <c:crosses val="autoZero"/>
        <c:auto val="1"/>
        <c:lblOffset val="100"/>
        <c:baseTimeUnit val="years"/>
      </c:dateAx>
      <c:valAx>
        <c:axId val="115634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6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100.87</c:v>
                </c:pt>
                <c:pt idx="1">
                  <c:v>96.26</c:v>
                </c:pt>
                <c:pt idx="2">
                  <c:v>90.18</c:v>
                </c:pt>
                <c:pt idx="3">
                  <c:v>83.2</c:v>
                </c:pt>
                <c:pt idx="4">
                  <c:v>76.92</c:v>
                </c:pt>
              </c:numCache>
            </c:numRef>
          </c:val>
        </c:ser>
        <c:dLbls>
          <c:showLegendKey val="0"/>
          <c:showVal val="0"/>
          <c:showCatName val="0"/>
          <c:showSerName val="0"/>
          <c:showPercent val="0"/>
          <c:showBubbleSize val="0"/>
        </c:dLbls>
        <c:gapWidth val="150"/>
        <c:axId val="115656960"/>
        <c:axId val="11567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15656960"/>
        <c:axId val="115675520"/>
      </c:lineChart>
      <c:dateAx>
        <c:axId val="115656960"/>
        <c:scaling>
          <c:orientation val="minMax"/>
        </c:scaling>
        <c:delete val="1"/>
        <c:axPos val="b"/>
        <c:numFmt formatCode="ge" sourceLinked="1"/>
        <c:majorTickMark val="none"/>
        <c:minorTickMark val="none"/>
        <c:tickLblPos val="none"/>
        <c:crossAx val="115675520"/>
        <c:crosses val="autoZero"/>
        <c:auto val="1"/>
        <c:lblOffset val="100"/>
        <c:baseTimeUnit val="years"/>
      </c:dateAx>
      <c:valAx>
        <c:axId val="115675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6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123.63</c:v>
                </c:pt>
                <c:pt idx="1">
                  <c:v>122.27</c:v>
                </c:pt>
                <c:pt idx="2">
                  <c:v>119.81</c:v>
                </c:pt>
                <c:pt idx="3">
                  <c:v>109.45</c:v>
                </c:pt>
                <c:pt idx="4">
                  <c:v>134.1</c:v>
                </c:pt>
              </c:numCache>
            </c:numRef>
          </c:val>
        </c:ser>
        <c:dLbls>
          <c:showLegendKey val="0"/>
          <c:showVal val="0"/>
          <c:showCatName val="0"/>
          <c:showSerName val="0"/>
          <c:showPercent val="0"/>
          <c:showBubbleSize val="0"/>
        </c:dLbls>
        <c:gapWidth val="150"/>
        <c:axId val="115712000"/>
        <c:axId val="1157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15712000"/>
        <c:axId val="115713920"/>
      </c:lineChart>
      <c:dateAx>
        <c:axId val="115712000"/>
        <c:scaling>
          <c:orientation val="minMax"/>
        </c:scaling>
        <c:delete val="1"/>
        <c:axPos val="b"/>
        <c:numFmt formatCode="ge" sourceLinked="1"/>
        <c:majorTickMark val="none"/>
        <c:minorTickMark val="none"/>
        <c:tickLblPos val="none"/>
        <c:crossAx val="115713920"/>
        <c:crosses val="autoZero"/>
        <c:auto val="1"/>
        <c:lblOffset val="100"/>
        <c:baseTimeUnit val="years"/>
      </c:dateAx>
      <c:valAx>
        <c:axId val="1157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102.78</c:v>
                </c:pt>
                <c:pt idx="1">
                  <c:v>103.58</c:v>
                </c:pt>
                <c:pt idx="2">
                  <c:v>105.73</c:v>
                </c:pt>
                <c:pt idx="3">
                  <c:v>115.78</c:v>
                </c:pt>
                <c:pt idx="4">
                  <c:v>94.45</c:v>
                </c:pt>
              </c:numCache>
            </c:numRef>
          </c:val>
        </c:ser>
        <c:dLbls>
          <c:showLegendKey val="0"/>
          <c:showVal val="0"/>
          <c:showCatName val="0"/>
          <c:showSerName val="0"/>
          <c:showPercent val="0"/>
          <c:showBubbleSize val="0"/>
        </c:dLbls>
        <c:gapWidth val="150"/>
        <c:axId val="115735552"/>
        <c:axId val="1168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15735552"/>
        <c:axId val="116851840"/>
      </c:lineChart>
      <c:dateAx>
        <c:axId val="115735552"/>
        <c:scaling>
          <c:orientation val="minMax"/>
        </c:scaling>
        <c:delete val="1"/>
        <c:axPos val="b"/>
        <c:numFmt formatCode="ge" sourceLinked="1"/>
        <c:majorTickMark val="none"/>
        <c:minorTickMark val="none"/>
        <c:tickLblPos val="none"/>
        <c:crossAx val="116851840"/>
        <c:crosses val="autoZero"/>
        <c:auto val="1"/>
        <c:lblOffset val="100"/>
        <c:baseTimeUnit val="years"/>
      </c:dateAx>
      <c:valAx>
        <c:axId val="1168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C66" sqref="CC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岩出市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53677</v>
      </c>
      <c r="AJ8" s="75"/>
      <c r="AK8" s="75"/>
      <c r="AL8" s="75"/>
      <c r="AM8" s="75"/>
      <c r="AN8" s="75"/>
      <c r="AO8" s="75"/>
      <c r="AP8" s="76"/>
      <c r="AQ8" s="57">
        <f>データ!R6</f>
        <v>38.51</v>
      </c>
      <c r="AR8" s="57"/>
      <c r="AS8" s="57"/>
      <c r="AT8" s="57"/>
      <c r="AU8" s="57"/>
      <c r="AV8" s="57"/>
      <c r="AW8" s="57"/>
      <c r="AX8" s="57"/>
      <c r="AY8" s="57">
        <f>データ!S6</f>
        <v>1393.85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94.41</v>
      </c>
      <c r="K10" s="57"/>
      <c r="L10" s="57"/>
      <c r="M10" s="57"/>
      <c r="N10" s="57"/>
      <c r="O10" s="57"/>
      <c r="P10" s="57"/>
      <c r="Q10" s="57"/>
      <c r="R10" s="57">
        <f>データ!O6</f>
        <v>99.71</v>
      </c>
      <c r="S10" s="57"/>
      <c r="T10" s="57"/>
      <c r="U10" s="57"/>
      <c r="V10" s="57"/>
      <c r="W10" s="57"/>
      <c r="X10" s="57"/>
      <c r="Y10" s="57"/>
      <c r="Z10" s="65">
        <f>データ!P6</f>
        <v>2370</v>
      </c>
      <c r="AA10" s="65"/>
      <c r="AB10" s="65"/>
      <c r="AC10" s="65"/>
      <c r="AD10" s="65"/>
      <c r="AE10" s="65"/>
      <c r="AF10" s="65"/>
      <c r="AG10" s="65"/>
      <c r="AH10" s="2"/>
      <c r="AI10" s="65">
        <f>データ!T6</f>
        <v>53532</v>
      </c>
      <c r="AJ10" s="65"/>
      <c r="AK10" s="65"/>
      <c r="AL10" s="65"/>
      <c r="AM10" s="65"/>
      <c r="AN10" s="65"/>
      <c r="AO10" s="65"/>
      <c r="AP10" s="65"/>
      <c r="AQ10" s="57">
        <f>データ!U6</f>
        <v>25</v>
      </c>
      <c r="AR10" s="57"/>
      <c r="AS10" s="57"/>
      <c r="AT10" s="57"/>
      <c r="AU10" s="57"/>
      <c r="AV10" s="57"/>
      <c r="AW10" s="57"/>
      <c r="AX10" s="57"/>
      <c r="AY10" s="57">
        <f>データ!V6</f>
        <v>2141.2800000000002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302091</v>
      </c>
      <c r="D6" s="31">
        <f t="shared" si="3"/>
        <v>46</v>
      </c>
      <c r="E6" s="31">
        <f t="shared" si="3"/>
        <v>1</v>
      </c>
      <c r="F6" s="31">
        <f t="shared" si="3"/>
        <v>0</v>
      </c>
      <c r="G6" s="31">
        <f t="shared" si="3"/>
        <v>1</v>
      </c>
      <c r="H6" s="31" t="str">
        <f t="shared" si="3"/>
        <v>和歌山県　岩出市</v>
      </c>
      <c r="I6" s="31" t="str">
        <f t="shared" si="3"/>
        <v>法適用</v>
      </c>
      <c r="J6" s="31" t="str">
        <f t="shared" si="3"/>
        <v>水道事業</v>
      </c>
      <c r="K6" s="31" t="str">
        <f t="shared" si="3"/>
        <v>末端給水事業</v>
      </c>
      <c r="L6" s="31" t="str">
        <f t="shared" si="3"/>
        <v>A4</v>
      </c>
      <c r="M6" s="32" t="str">
        <f t="shared" si="3"/>
        <v>-</v>
      </c>
      <c r="N6" s="32">
        <f t="shared" si="3"/>
        <v>94.41</v>
      </c>
      <c r="O6" s="32">
        <f t="shared" si="3"/>
        <v>99.71</v>
      </c>
      <c r="P6" s="32">
        <f t="shared" si="3"/>
        <v>2370</v>
      </c>
      <c r="Q6" s="32">
        <f t="shared" si="3"/>
        <v>53677</v>
      </c>
      <c r="R6" s="32">
        <f t="shared" si="3"/>
        <v>38.51</v>
      </c>
      <c r="S6" s="32">
        <f t="shared" si="3"/>
        <v>1393.85</v>
      </c>
      <c r="T6" s="32">
        <f t="shared" si="3"/>
        <v>53532</v>
      </c>
      <c r="U6" s="32">
        <f t="shared" si="3"/>
        <v>25</v>
      </c>
      <c r="V6" s="32">
        <f t="shared" si="3"/>
        <v>2141.2800000000002</v>
      </c>
      <c r="W6" s="33">
        <f>IF(W7="",NA(),W7)</f>
        <v>124.59</v>
      </c>
      <c r="X6" s="33">
        <f t="shared" ref="X6:AF6" si="4">IF(X7="",NA(),X7)</f>
        <v>123.73</v>
      </c>
      <c r="Y6" s="33">
        <f t="shared" si="4"/>
        <v>120.72</v>
      </c>
      <c r="Z6" s="33">
        <f t="shared" si="4"/>
        <v>110.42</v>
      </c>
      <c r="AA6" s="33">
        <f t="shared" si="4"/>
        <v>125.05</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2211.69</v>
      </c>
      <c r="AT6" s="33">
        <f t="shared" ref="AT6:BB6" si="6">IF(AT7="",NA(),AT7)</f>
        <v>1686.83</v>
      </c>
      <c r="AU6" s="33">
        <f t="shared" si="6"/>
        <v>2319.7199999999998</v>
      </c>
      <c r="AV6" s="33">
        <f t="shared" si="6"/>
        <v>2495.88</v>
      </c>
      <c r="AW6" s="33">
        <f t="shared" si="6"/>
        <v>1692.42</v>
      </c>
      <c r="AX6" s="33">
        <f t="shared" si="6"/>
        <v>699.11</v>
      </c>
      <c r="AY6" s="33">
        <f t="shared" si="6"/>
        <v>695.41</v>
      </c>
      <c r="AZ6" s="33">
        <f t="shared" si="6"/>
        <v>701</v>
      </c>
      <c r="BA6" s="33">
        <f t="shared" si="6"/>
        <v>739.59</v>
      </c>
      <c r="BB6" s="33">
        <f t="shared" si="6"/>
        <v>335.95</v>
      </c>
      <c r="BC6" s="32" t="str">
        <f>IF(BC7="","",IF(BC7="-","【-】","【"&amp;SUBSTITUTE(TEXT(BC7,"#,##0.00"),"-","△")&amp;"】"))</f>
        <v>【264.16】</v>
      </c>
      <c r="BD6" s="33">
        <f>IF(BD7="",NA(),BD7)</f>
        <v>100.87</v>
      </c>
      <c r="BE6" s="33">
        <f t="shared" ref="BE6:BM6" si="7">IF(BE7="",NA(),BE7)</f>
        <v>96.26</v>
      </c>
      <c r="BF6" s="33">
        <f t="shared" si="7"/>
        <v>90.18</v>
      </c>
      <c r="BG6" s="33">
        <f t="shared" si="7"/>
        <v>83.2</v>
      </c>
      <c r="BH6" s="33">
        <f t="shared" si="7"/>
        <v>76.92</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123.63</v>
      </c>
      <c r="BP6" s="33">
        <f t="shared" ref="BP6:BX6" si="8">IF(BP7="",NA(),BP7)</f>
        <v>122.27</v>
      </c>
      <c r="BQ6" s="33">
        <f t="shared" si="8"/>
        <v>119.81</v>
      </c>
      <c r="BR6" s="33">
        <f t="shared" si="8"/>
        <v>109.45</v>
      </c>
      <c r="BS6" s="33">
        <f t="shared" si="8"/>
        <v>134.1</v>
      </c>
      <c r="BT6" s="33">
        <f t="shared" si="8"/>
        <v>101.27</v>
      </c>
      <c r="BU6" s="33">
        <f t="shared" si="8"/>
        <v>99.61</v>
      </c>
      <c r="BV6" s="33">
        <f t="shared" si="8"/>
        <v>100.27</v>
      </c>
      <c r="BW6" s="33">
        <f t="shared" si="8"/>
        <v>99.46</v>
      </c>
      <c r="BX6" s="33">
        <f t="shared" si="8"/>
        <v>105.21</v>
      </c>
      <c r="BY6" s="32" t="str">
        <f>IF(BY7="","",IF(BY7="-","【-】","【"&amp;SUBSTITUTE(TEXT(BY7,"#,##0.00"),"-","△")&amp;"】"))</f>
        <v>【104.60】</v>
      </c>
      <c r="BZ6" s="33">
        <f>IF(BZ7="",NA(),BZ7)</f>
        <v>102.78</v>
      </c>
      <c r="CA6" s="33">
        <f t="shared" ref="CA6:CI6" si="9">IF(CA7="",NA(),CA7)</f>
        <v>103.58</v>
      </c>
      <c r="CB6" s="33">
        <f t="shared" si="9"/>
        <v>105.73</v>
      </c>
      <c r="CC6" s="33">
        <f t="shared" si="9"/>
        <v>115.78</v>
      </c>
      <c r="CD6" s="33">
        <f t="shared" si="9"/>
        <v>94.45</v>
      </c>
      <c r="CE6" s="33">
        <f t="shared" si="9"/>
        <v>167.74</v>
      </c>
      <c r="CF6" s="33">
        <f t="shared" si="9"/>
        <v>169.59</v>
      </c>
      <c r="CG6" s="33">
        <f t="shared" si="9"/>
        <v>169.62</v>
      </c>
      <c r="CH6" s="33">
        <f t="shared" si="9"/>
        <v>171.78</v>
      </c>
      <c r="CI6" s="33">
        <f t="shared" si="9"/>
        <v>162.59</v>
      </c>
      <c r="CJ6" s="32" t="str">
        <f>IF(CJ7="","",IF(CJ7="-","【-】","【"&amp;SUBSTITUTE(TEXT(CJ7,"#,##0.00"),"-","△")&amp;"】"))</f>
        <v>【164.21】</v>
      </c>
      <c r="CK6" s="33">
        <f>IF(CK7="",NA(),CK7)</f>
        <v>69.98</v>
      </c>
      <c r="CL6" s="33">
        <f t="shared" ref="CL6:CT6" si="10">IF(CL7="",NA(),CL7)</f>
        <v>68.77</v>
      </c>
      <c r="CM6" s="33">
        <f t="shared" si="10"/>
        <v>68.44</v>
      </c>
      <c r="CN6" s="33">
        <f t="shared" si="10"/>
        <v>68.59</v>
      </c>
      <c r="CO6" s="33">
        <f t="shared" si="10"/>
        <v>67.709999999999994</v>
      </c>
      <c r="CP6" s="33">
        <f t="shared" si="10"/>
        <v>60.83</v>
      </c>
      <c r="CQ6" s="33">
        <f t="shared" si="10"/>
        <v>60.04</v>
      </c>
      <c r="CR6" s="33">
        <f t="shared" si="10"/>
        <v>59.88</v>
      </c>
      <c r="CS6" s="33">
        <f t="shared" si="10"/>
        <v>59.68</v>
      </c>
      <c r="CT6" s="33">
        <f t="shared" si="10"/>
        <v>59.17</v>
      </c>
      <c r="CU6" s="32" t="str">
        <f>IF(CU7="","",IF(CU7="-","【-】","【"&amp;SUBSTITUTE(TEXT(CU7,"#,##0.00"),"-","△")&amp;"】"))</f>
        <v>【59.80】</v>
      </c>
      <c r="CV6" s="33">
        <f>IF(CV7="",NA(),CV7)</f>
        <v>86.69</v>
      </c>
      <c r="CW6" s="33">
        <f t="shared" ref="CW6:DE6" si="11">IF(CW7="",NA(),CW7)</f>
        <v>86.94</v>
      </c>
      <c r="CX6" s="33">
        <f t="shared" si="11"/>
        <v>87.29</v>
      </c>
      <c r="CY6" s="33">
        <f t="shared" si="11"/>
        <v>87.45</v>
      </c>
      <c r="CZ6" s="33">
        <f t="shared" si="11"/>
        <v>88.03</v>
      </c>
      <c r="DA6" s="33">
        <f t="shared" si="11"/>
        <v>87.92</v>
      </c>
      <c r="DB6" s="33">
        <f t="shared" si="11"/>
        <v>87.33</v>
      </c>
      <c r="DC6" s="33">
        <f t="shared" si="11"/>
        <v>87.65</v>
      </c>
      <c r="DD6" s="33">
        <f t="shared" si="11"/>
        <v>87.63</v>
      </c>
      <c r="DE6" s="33">
        <f t="shared" si="11"/>
        <v>87.6</v>
      </c>
      <c r="DF6" s="32" t="str">
        <f>IF(DF7="","",IF(DF7="-","【-】","【"&amp;SUBSTITUTE(TEXT(DF7,"#,##0.00"),"-","△")&amp;"】"))</f>
        <v>【89.78】</v>
      </c>
      <c r="DG6" s="33">
        <f>IF(DG7="",NA(),DG7)</f>
        <v>42.7</v>
      </c>
      <c r="DH6" s="33">
        <f t="shared" ref="DH6:DP6" si="12">IF(DH7="",NA(),DH7)</f>
        <v>44.43</v>
      </c>
      <c r="DI6" s="33">
        <f t="shared" si="12"/>
        <v>46.16</v>
      </c>
      <c r="DJ6" s="33">
        <f t="shared" si="12"/>
        <v>47.68</v>
      </c>
      <c r="DK6" s="33">
        <f t="shared" si="12"/>
        <v>48.95</v>
      </c>
      <c r="DL6" s="33">
        <f t="shared" si="12"/>
        <v>36.700000000000003</v>
      </c>
      <c r="DM6" s="33">
        <f t="shared" si="12"/>
        <v>37.71</v>
      </c>
      <c r="DN6" s="33">
        <f t="shared" si="12"/>
        <v>38.69</v>
      </c>
      <c r="DO6" s="33">
        <f t="shared" si="12"/>
        <v>39.65</v>
      </c>
      <c r="DP6" s="33">
        <f t="shared" si="12"/>
        <v>45.25</v>
      </c>
      <c r="DQ6" s="32" t="str">
        <f>IF(DQ7="","",IF(DQ7="-","【-】","【"&amp;SUBSTITUTE(TEXT(DQ7,"#,##0.00"),"-","△")&amp;"】"))</f>
        <v>【46.31】</v>
      </c>
      <c r="DR6" s="32">
        <f>IF(DR7="",NA(),DR7)</f>
        <v>0</v>
      </c>
      <c r="DS6" s="32">
        <f t="shared" ref="DS6:EA6" si="13">IF(DS7="",NA(),DS7)</f>
        <v>0</v>
      </c>
      <c r="DT6" s="32">
        <f t="shared" si="13"/>
        <v>0</v>
      </c>
      <c r="DU6" s="32">
        <f t="shared" si="13"/>
        <v>0</v>
      </c>
      <c r="DV6" s="33">
        <f t="shared" si="13"/>
        <v>4.87</v>
      </c>
      <c r="DW6" s="33">
        <f t="shared" si="13"/>
        <v>6.92</v>
      </c>
      <c r="DX6" s="33">
        <f t="shared" si="13"/>
        <v>7.67</v>
      </c>
      <c r="DY6" s="33">
        <f t="shared" si="13"/>
        <v>8.4</v>
      </c>
      <c r="DZ6" s="33">
        <f t="shared" si="13"/>
        <v>9.7100000000000009</v>
      </c>
      <c r="EA6" s="33">
        <f t="shared" si="13"/>
        <v>10.71</v>
      </c>
      <c r="EB6" s="32" t="str">
        <f>IF(EB7="","",IF(EB7="-","【-】","【"&amp;SUBSTITUTE(TEXT(EB7,"#,##0.00"),"-","△")&amp;"】"))</f>
        <v>【12.42】</v>
      </c>
      <c r="EC6" s="33">
        <f>IF(EC7="",NA(),EC7)</f>
        <v>0.48</v>
      </c>
      <c r="ED6" s="33">
        <f t="shared" ref="ED6:EL6" si="14">IF(ED7="",NA(),ED7)</f>
        <v>0.44</v>
      </c>
      <c r="EE6" s="33">
        <f t="shared" si="14"/>
        <v>0.18</v>
      </c>
      <c r="EF6" s="33">
        <f t="shared" si="14"/>
        <v>0.38</v>
      </c>
      <c r="EG6" s="33">
        <f t="shared" si="14"/>
        <v>0.12</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302091</v>
      </c>
      <c r="D7" s="35">
        <v>46</v>
      </c>
      <c r="E7" s="35">
        <v>1</v>
      </c>
      <c r="F7" s="35">
        <v>0</v>
      </c>
      <c r="G7" s="35">
        <v>1</v>
      </c>
      <c r="H7" s="35" t="s">
        <v>93</v>
      </c>
      <c r="I7" s="35" t="s">
        <v>94</v>
      </c>
      <c r="J7" s="35" t="s">
        <v>95</v>
      </c>
      <c r="K7" s="35" t="s">
        <v>96</v>
      </c>
      <c r="L7" s="35" t="s">
        <v>97</v>
      </c>
      <c r="M7" s="36" t="s">
        <v>98</v>
      </c>
      <c r="N7" s="36">
        <v>94.41</v>
      </c>
      <c r="O7" s="36">
        <v>99.71</v>
      </c>
      <c r="P7" s="36">
        <v>2370</v>
      </c>
      <c r="Q7" s="36">
        <v>53677</v>
      </c>
      <c r="R7" s="36">
        <v>38.51</v>
      </c>
      <c r="S7" s="36">
        <v>1393.85</v>
      </c>
      <c r="T7" s="36">
        <v>53532</v>
      </c>
      <c r="U7" s="36">
        <v>25</v>
      </c>
      <c r="V7" s="36">
        <v>2141.2800000000002</v>
      </c>
      <c r="W7" s="36">
        <v>124.59</v>
      </c>
      <c r="X7" s="36">
        <v>123.73</v>
      </c>
      <c r="Y7" s="36">
        <v>120.72</v>
      </c>
      <c r="Z7" s="36">
        <v>110.42</v>
      </c>
      <c r="AA7" s="36">
        <v>125.05</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2211.69</v>
      </c>
      <c r="AT7" s="36">
        <v>1686.83</v>
      </c>
      <c r="AU7" s="36">
        <v>2319.7199999999998</v>
      </c>
      <c r="AV7" s="36">
        <v>2495.88</v>
      </c>
      <c r="AW7" s="36">
        <v>1692.42</v>
      </c>
      <c r="AX7" s="36">
        <v>699.11</v>
      </c>
      <c r="AY7" s="36">
        <v>695.41</v>
      </c>
      <c r="AZ7" s="36">
        <v>701</v>
      </c>
      <c r="BA7" s="36">
        <v>739.59</v>
      </c>
      <c r="BB7" s="36">
        <v>335.95</v>
      </c>
      <c r="BC7" s="36">
        <v>264.16000000000003</v>
      </c>
      <c r="BD7" s="36">
        <v>100.87</v>
      </c>
      <c r="BE7" s="36">
        <v>96.26</v>
      </c>
      <c r="BF7" s="36">
        <v>90.18</v>
      </c>
      <c r="BG7" s="36">
        <v>83.2</v>
      </c>
      <c r="BH7" s="36">
        <v>76.92</v>
      </c>
      <c r="BI7" s="36">
        <v>339.69</v>
      </c>
      <c r="BJ7" s="36">
        <v>343.45</v>
      </c>
      <c r="BK7" s="36">
        <v>330.99</v>
      </c>
      <c r="BL7" s="36">
        <v>324.08999999999997</v>
      </c>
      <c r="BM7" s="36">
        <v>319.82</v>
      </c>
      <c r="BN7" s="36">
        <v>283.72000000000003</v>
      </c>
      <c r="BO7" s="36">
        <v>123.63</v>
      </c>
      <c r="BP7" s="36">
        <v>122.27</v>
      </c>
      <c r="BQ7" s="36">
        <v>119.81</v>
      </c>
      <c r="BR7" s="36">
        <v>109.45</v>
      </c>
      <c r="BS7" s="36">
        <v>134.1</v>
      </c>
      <c r="BT7" s="36">
        <v>101.27</v>
      </c>
      <c r="BU7" s="36">
        <v>99.61</v>
      </c>
      <c r="BV7" s="36">
        <v>100.27</v>
      </c>
      <c r="BW7" s="36">
        <v>99.46</v>
      </c>
      <c r="BX7" s="36">
        <v>105.21</v>
      </c>
      <c r="BY7" s="36">
        <v>104.6</v>
      </c>
      <c r="BZ7" s="36">
        <v>102.78</v>
      </c>
      <c r="CA7" s="36">
        <v>103.58</v>
      </c>
      <c r="CB7" s="36">
        <v>105.73</v>
      </c>
      <c r="CC7" s="36">
        <v>115.78</v>
      </c>
      <c r="CD7" s="36">
        <v>94.45</v>
      </c>
      <c r="CE7" s="36">
        <v>167.74</v>
      </c>
      <c r="CF7" s="36">
        <v>169.59</v>
      </c>
      <c r="CG7" s="36">
        <v>169.62</v>
      </c>
      <c r="CH7" s="36">
        <v>171.78</v>
      </c>
      <c r="CI7" s="36">
        <v>162.59</v>
      </c>
      <c r="CJ7" s="36">
        <v>164.21</v>
      </c>
      <c r="CK7" s="36">
        <v>69.98</v>
      </c>
      <c r="CL7" s="36">
        <v>68.77</v>
      </c>
      <c r="CM7" s="36">
        <v>68.44</v>
      </c>
      <c r="CN7" s="36">
        <v>68.59</v>
      </c>
      <c r="CO7" s="36">
        <v>67.709999999999994</v>
      </c>
      <c r="CP7" s="36">
        <v>60.83</v>
      </c>
      <c r="CQ7" s="36">
        <v>60.04</v>
      </c>
      <c r="CR7" s="36">
        <v>59.88</v>
      </c>
      <c r="CS7" s="36">
        <v>59.68</v>
      </c>
      <c r="CT7" s="36">
        <v>59.17</v>
      </c>
      <c r="CU7" s="36">
        <v>59.8</v>
      </c>
      <c r="CV7" s="36">
        <v>86.69</v>
      </c>
      <c r="CW7" s="36">
        <v>86.94</v>
      </c>
      <c r="CX7" s="36">
        <v>87.29</v>
      </c>
      <c r="CY7" s="36">
        <v>87.45</v>
      </c>
      <c r="CZ7" s="36">
        <v>88.03</v>
      </c>
      <c r="DA7" s="36">
        <v>87.92</v>
      </c>
      <c r="DB7" s="36">
        <v>87.33</v>
      </c>
      <c r="DC7" s="36">
        <v>87.65</v>
      </c>
      <c r="DD7" s="36">
        <v>87.63</v>
      </c>
      <c r="DE7" s="36">
        <v>87.6</v>
      </c>
      <c r="DF7" s="36">
        <v>89.78</v>
      </c>
      <c r="DG7" s="36">
        <v>42.7</v>
      </c>
      <c r="DH7" s="36">
        <v>44.43</v>
      </c>
      <c r="DI7" s="36">
        <v>46.16</v>
      </c>
      <c r="DJ7" s="36">
        <v>47.68</v>
      </c>
      <c r="DK7" s="36">
        <v>48.95</v>
      </c>
      <c r="DL7" s="36">
        <v>36.700000000000003</v>
      </c>
      <c r="DM7" s="36">
        <v>37.71</v>
      </c>
      <c r="DN7" s="36">
        <v>38.69</v>
      </c>
      <c r="DO7" s="36">
        <v>39.65</v>
      </c>
      <c r="DP7" s="36">
        <v>45.25</v>
      </c>
      <c r="DQ7" s="36">
        <v>46.31</v>
      </c>
      <c r="DR7" s="36">
        <v>0</v>
      </c>
      <c r="DS7" s="36">
        <v>0</v>
      </c>
      <c r="DT7" s="36">
        <v>0</v>
      </c>
      <c r="DU7" s="36">
        <v>0</v>
      </c>
      <c r="DV7" s="36">
        <v>4.87</v>
      </c>
      <c r="DW7" s="36">
        <v>6.92</v>
      </c>
      <c r="DX7" s="36">
        <v>7.67</v>
      </c>
      <c r="DY7" s="36">
        <v>8.4</v>
      </c>
      <c r="DZ7" s="36">
        <v>9.7100000000000009</v>
      </c>
      <c r="EA7" s="36">
        <v>10.71</v>
      </c>
      <c r="EB7" s="36">
        <v>12.42</v>
      </c>
      <c r="EC7" s="36">
        <v>0.48</v>
      </c>
      <c r="ED7" s="36">
        <v>0.44</v>
      </c>
      <c r="EE7" s="36">
        <v>0.18</v>
      </c>
      <c r="EF7" s="36">
        <v>0.38</v>
      </c>
      <c r="EG7" s="36">
        <v>0.12</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dcterms:created xsi:type="dcterms:W3CDTF">2016-02-03T07:25:43Z</dcterms:created>
  <dcterms:modified xsi:type="dcterms:W3CDTF">2016-02-18T11:46:56Z</dcterms:modified>
  <cp:category/>
</cp:coreProperties>
</file>