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AI8" i="4" s="1"/>
  <c r="P6" i="5"/>
  <c r="Z10" i="4" s="1"/>
  <c r="O6" i="5"/>
  <c r="N6" i="5"/>
  <c r="M6" i="5"/>
  <c r="L6" i="5"/>
  <c r="Z8" i="4" s="1"/>
  <c r="K6" i="5"/>
  <c r="R8" i="4" s="1"/>
  <c r="J6" i="5"/>
  <c r="J8" i="4" s="1"/>
  <c r="I6" i="5"/>
  <c r="H6" i="5"/>
  <c r="B6" i="4" s="1"/>
  <c r="G6" i="5"/>
  <c r="F6" i="5"/>
  <c r="E6" i="5"/>
  <c r="D6" i="5"/>
  <c r="C6" i="5"/>
  <c r="B6" i="5"/>
  <c r="C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B10" i="4"/>
  <c r="B8" i="4"/>
  <c r="D10" i="5" l="1"/>
  <c r="E10" i="5"/>
  <c r="B10" i="5"/>
  <c r="F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<sst xmlns="http://schemas.openxmlformats.org/spreadsheetml/2006/main" count="217" uniqueCount="107">
  <si>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</si>
  <si>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</si>
  <si>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</si>
  <si>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</si>
  <si>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</si>
  <si>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</si>
  <si>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</si>
  <si>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</si>
  <si>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</si>
  <si>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</si>
  <si>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</si>
  <si>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</si>
  <si>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</si>
  <si>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</si>
  <si>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</si>
  <si>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</si>
  <si>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</si>
  <si>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</si>
  <si>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</si>
  <si>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</si>
  <si>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</si>
  <si>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</si>
  <si>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</si>
  <si>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</si>
  <si>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</si>
  <si>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</si>
  <si>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</si>
  <si>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</si>
  <si>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</si>
  <si>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</si>
  <si>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</si>
  <si>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</si>
  <si>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</si>
  <si>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</si>
  <si>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</si>
  <si>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</si>
  <si>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</si>
  <si>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</si>
  <si>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</si>
  <si>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</si>
  <si>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</si>
  <si>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</si>
  <si>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</si>
  <si>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</si>
  <si>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</si>
  <si>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</si>
  <si>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</si>
  <si>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</si>
  <si>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</si>
  <si>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</si>
  <si>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</si>
  <si>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</si>
  <si>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</si>
  <si>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</si>
  <si>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</si>
  <si>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</si>
  <si>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</si>
  <si>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</si>
  <si>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</si>
  <si>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</si>
  <si>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</si>
  <si>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</si>
  <si>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</si>
  <si>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</si>
  <si>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</si>
  <si>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</si>
  <si>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</si>
  <si>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</si>
  <si>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</si>
  <si>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</si>
  <si>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</si>
  <si>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</si>
  <si>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</si>
  <si>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</si>
  <si>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</si>
  <si>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</si>
  <si>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</si>
  <si>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</si>
  <si>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</si>
  <si>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</si>
  <si>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</si>
  <si>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</si>
  <si>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</si>
  <si>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</si>
  <si>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</si>
  <si>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</si>
  <si>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</si>
  <si>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</si>
  <si>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</si>
  <si>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</si>
  <si>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</si>
  <si>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</si>
  <si>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</si>
  <si>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新宮市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</si>
  <si>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</si>
  <si>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</si>
  <si>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</si>
  <si>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</si>
  <si>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</si>
  <si>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</si>
  <si>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</si>
  <si>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</si>
  <si>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</si>
  <si>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</si>
  <si>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①経常収支比率は100％を超えていることから健全経営となっているが、今後の老朽化施設等の更新を行う場合、更なる財源の確保が必要である。
②累積欠損比率は0％であり、累積欠損金が発生していないので、現状では問題ない。しかし、毎年給水量が減少しており、現行の料金水準では継続していくのは困難である。
③流動比率は平均値より下回っているが200％以上を確保しており、現状では特に問題ない。
④企業債残高対給水収益比率は平均値を大きく上回っており、料金収入に対し企業債残高が多いことを示している。現状の料金水準では今後も企業債に依存せざるを得ない状況にあり、適正な料金設定についての検討が必要である。
⑤料金回収率は100％を超えており、給水にかかる費用が給水収益で賄えており、現状では特に問題ない。しかし、今後の老朽化施設等の更新を行う場合、更なる財源の確保が必要である。
⑥給水原価は平均値と比べ安価であるが、年々増加傾向にあり、更なる経費削減に取り組む必要がある。
⑦施設利用率は平均値と比べ、低い数値となっているため、施設更新時に適正な施設規模を検討する必要がある。
⑧有収率は上昇傾向にあり、今後も漏水調査等の有収率向上の施策を継続的に行う必要がある。</t>
    <phoneticPr fontId="4"/>
  </si>
  <si>
    <t>①有形固定資産減価償却率は上昇傾向にあることから、これまでより更新施設が増加しつつあると判断される。
②管路経年化率は平均値を大きく上回っており、法定耐用年数を経過した管路を多く保有しており、管路更新の必要性があることが判断される。
③管路更新率は平均値を大きく下回っており、管路経年化率の状況からも判断されるとおり、経年管の更新を行う必要がる。</t>
    <phoneticPr fontId="4"/>
  </si>
  <si>
    <t xml:space="preserve">経常収支比率等は現状において良好ではあるものの、今後の老朽化施設の更新等を検討した場合、更なる財源の確保が必要となり、企業債残高対給水収益比率が平均値より高いため、適正な料金設定の検討が必要である。
有形固定資産減価償却率も上昇傾向にあり、管路経年化率も高く、管路更新率が低いことから、今後は施設老朽化対策等、投資のあり方について検討する必要がある。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</si>
</sst>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0.72</c:v>
                </c:pt>
                <c:pt idx="1">
                  <c:v>0.08</c:v>
                </c:pt>
                <c:pt idx="2">
                  <c:v>0.04</c:v>
                </c:pt>
                <c:pt idx="3">
                  <c:v>0.1</c:v>
                </c:pt>
                <c:pt idx="4">
                  <c:v>0.05</c:v>
                </c:pt>
              </c:numCache>
            </c:numRef>
          </c:val>
        </c:ser>
        <c:dLbls>
          <c:showLegendKey val="0"/>
          <c:showVal val="0"/>
          <c:showCatName val="0"/>
          <c:showSerName val="0"/>
          <c:showPercent val="0"/>
          <c:showBubbleSize val="0"/>
        </c:dLbls>
        <c:gapWidth val="150"/>
        <c:axId val="112277760"/>
        <c:axId val="1122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12277760"/>
        <c:axId val="112288128"/>
      </c:lineChart>
      <c:dateAx>
        <c:axId val="112277760"/>
        <c:scaling>
          <c:orientation val="minMax"/>
        </c:scaling>
        <c:delete val="1"/>
        <c:axPos val="b"/>
        <c:numFmt formatCode="ge" sourceLinked="1"/>
        <c:majorTickMark val="none"/>
        <c:minorTickMark val="none"/>
        <c:tickLblPos val="none"/>
        <c:crossAx val="112288128"/>
        <c:crosses val="autoZero"/>
        <c:auto val="1"/>
        <c:lblOffset val="100"/>
        <c:baseTimeUnit val="years"/>
      </c:dateAx>
      <c:valAx>
        <c:axId val="1122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52.84</c:v>
                </c:pt>
                <c:pt idx="1">
                  <c:v>52.8</c:v>
                </c:pt>
                <c:pt idx="2">
                  <c:v>51.37</c:v>
                </c:pt>
                <c:pt idx="3">
                  <c:v>48.3</c:v>
                </c:pt>
                <c:pt idx="4">
                  <c:v>46.35</c:v>
                </c:pt>
              </c:numCache>
            </c:numRef>
          </c:val>
        </c:ser>
        <c:dLbls>
          <c:showLegendKey val="0"/>
          <c:showVal val="0"/>
          <c:showCatName val="0"/>
          <c:showSerName val="0"/>
          <c:showPercent val="0"/>
          <c:showBubbleSize val="0"/>
        </c:dLbls>
        <c:gapWidth val="150"/>
        <c:axId val="112601728"/>
        <c:axId val="1126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2601728"/>
        <c:axId val="112628480"/>
      </c:lineChart>
      <c:dateAx>
        <c:axId val="112601728"/>
        <c:scaling>
          <c:orientation val="minMax"/>
        </c:scaling>
        <c:delete val="1"/>
        <c:axPos val="b"/>
        <c:numFmt formatCode="ge" sourceLinked="1"/>
        <c:majorTickMark val="none"/>
        <c:minorTickMark val="none"/>
        <c:tickLblPos val="none"/>
        <c:crossAx val="112628480"/>
        <c:crosses val="autoZero"/>
        <c:auto val="1"/>
        <c:lblOffset val="100"/>
        <c:baseTimeUnit val="years"/>
      </c:dateAx>
      <c:valAx>
        <c:axId val="1126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0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83.88</c:v>
                </c:pt>
                <c:pt idx="1">
                  <c:v>80.319999999999993</c:v>
                </c:pt>
                <c:pt idx="2">
                  <c:v>81.650000000000006</c:v>
                </c:pt>
                <c:pt idx="3">
                  <c:v>86.02</c:v>
                </c:pt>
                <c:pt idx="4">
                  <c:v>86.79</c:v>
                </c:pt>
              </c:numCache>
            </c:numRef>
          </c:val>
        </c:ser>
        <c:dLbls>
          <c:showLegendKey val="0"/>
          <c:showVal val="0"/>
          <c:showCatName val="0"/>
          <c:showSerName val="0"/>
          <c:showPercent val="0"/>
          <c:showBubbleSize val="0"/>
        </c:dLbls>
        <c:gapWidth val="150"/>
        <c:axId val="112654592"/>
        <c:axId val="1126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2654592"/>
        <c:axId val="112664960"/>
      </c:lineChart>
      <c:dateAx>
        <c:axId val="112654592"/>
        <c:scaling>
          <c:orientation val="minMax"/>
        </c:scaling>
        <c:delete val="1"/>
        <c:axPos val="b"/>
        <c:numFmt formatCode="ge" sourceLinked="1"/>
        <c:majorTickMark val="none"/>
        <c:minorTickMark val="none"/>
        <c:tickLblPos val="none"/>
        <c:crossAx val="112664960"/>
        <c:crosses val="autoZero"/>
        <c:auto val="1"/>
        <c:lblOffset val="100"/>
        <c:baseTimeUnit val="years"/>
      </c:dateAx>
      <c:valAx>
        <c:axId val="1126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118.84</c:v>
                </c:pt>
                <c:pt idx="1">
                  <c:v>106.47</c:v>
                </c:pt>
                <c:pt idx="2">
                  <c:v>105.93</c:v>
                </c:pt>
                <c:pt idx="3">
                  <c:v>104.01</c:v>
                </c:pt>
                <c:pt idx="4">
                  <c:v>108.48</c:v>
                </c:pt>
              </c:numCache>
            </c:numRef>
          </c:val>
        </c:ser>
        <c:dLbls>
          <c:showLegendKey val="0"/>
          <c:showVal val="0"/>
          <c:showCatName val="0"/>
          <c:showSerName val="0"/>
          <c:showPercent val="0"/>
          <c:showBubbleSize val="0"/>
        </c:dLbls>
        <c:gapWidth val="150"/>
        <c:axId val="112318336"/>
        <c:axId val="1123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12318336"/>
        <c:axId val="112324608"/>
      </c:lineChart>
      <c:dateAx>
        <c:axId val="112318336"/>
        <c:scaling>
          <c:orientation val="minMax"/>
        </c:scaling>
        <c:delete val="1"/>
        <c:axPos val="b"/>
        <c:numFmt formatCode="ge" sourceLinked="1"/>
        <c:majorTickMark val="none"/>
        <c:minorTickMark val="none"/>
        <c:tickLblPos val="none"/>
        <c:crossAx val="112324608"/>
        <c:crosses val="autoZero"/>
        <c:auto val="1"/>
        <c:lblOffset val="100"/>
        <c:baseTimeUnit val="years"/>
      </c:dateAx>
      <c:valAx>
        <c:axId val="11232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34.64</c:v>
                </c:pt>
                <c:pt idx="1">
                  <c:v>35.67</c:v>
                </c:pt>
                <c:pt idx="2">
                  <c:v>37.1</c:v>
                </c:pt>
                <c:pt idx="3">
                  <c:v>38.229999999999997</c:v>
                </c:pt>
                <c:pt idx="4">
                  <c:v>41.25</c:v>
                </c:pt>
              </c:numCache>
            </c:numRef>
          </c:val>
        </c:ser>
        <c:dLbls>
          <c:showLegendKey val="0"/>
          <c:showVal val="0"/>
          <c:showCatName val="0"/>
          <c:showSerName val="0"/>
          <c:showPercent val="0"/>
          <c:showBubbleSize val="0"/>
        </c:dLbls>
        <c:gapWidth val="150"/>
        <c:axId val="112158208"/>
        <c:axId val="1121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12158208"/>
        <c:axId val="112160128"/>
      </c:lineChart>
      <c:dateAx>
        <c:axId val="112158208"/>
        <c:scaling>
          <c:orientation val="minMax"/>
        </c:scaling>
        <c:delete val="1"/>
        <c:axPos val="b"/>
        <c:numFmt formatCode="ge" sourceLinked="1"/>
        <c:majorTickMark val="none"/>
        <c:minorTickMark val="none"/>
        <c:tickLblPos val="none"/>
        <c:crossAx val="112160128"/>
        <c:crosses val="autoZero"/>
        <c:auto val="1"/>
        <c:lblOffset val="100"/>
        <c:baseTimeUnit val="years"/>
      </c:dateAx>
      <c:valAx>
        <c:axId val="1121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19.059999999999999</c:v>
                </c:pt>
                <c:pt idx="1">
                  <c:v>19.09</c:v>
                </c:pt>
                <c:pt idx="2">
                  <c:v>19.05</c:v>
                </c:pt>
                <c:pt idx="3">
                  <c:v>18.93</c:v>
                </c:pt>
                <c:pt idx="4">
                  <c:v>19.32</c:v>
                </c:pt>
              </c:numCache>
            </c:numRef>
          </c:val>
        </c:ser>
        <c:dLbls>
          <c:showLegendKey val="0"/>
          <c:showVal val="0"/>
          <c:showCatName val="0"/>
          <c:showSerName val="0"/>
          <c:showPercent val="0"/>
          <c:showBubbleSize val="0"/>
        </c:dLbls>
        <c:gapWidth val="150"/>
        <c:axId val="112333952"/>
        <c:axId val="1123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12333952"/>
        <c:axId val="112335872"/>
      </c:lineChart>
      <c:dateAx>
        <c:axId val="112333952"/>
        <c:scaling>
          <c:orientation val="minMax"/>
        </c:scaling>
        <c:delete val="1"/>
        <c:axPos val="b"/>
        <c:numFmt formatCode="ge" sourceLinked="1"/>
        <c:majorTickMark val="none"/>
        <c:minorTickMark val="none"/>
        <c:tickLblPos val="none"/>
        <c:crossAx val="112335872"/>
        <c:crosses val="autoZero"/>
        <c:auto val="1"/>
        <c:lblOffset val="100"/>
        <c:baseTimeUnit val="years"/>
      </c:dateAx>
      <c:valAx>
        <c:axId val="1123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380928"/>
        <c:axId val="1123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12380928"/>
        <c:axId val="112387200"/>
      </c:lineChart>
      <c:dateAx>
        <c:axId val="112380928"/>
        <c:scaling>
          <c:orientation val="minMax"/>
        </c:scaling>
        <c:delete val="1"/>
        <c:axPos val="b"/>
        <c:numFmt formatCode="ge" sourceLinked="1"/>
        <c:majorTickMark val="none"/>
        <c:minorTickMark val="none"/>
        <c:tickLblPos val="none"/>
        <c:crossAx val="112387200"/>
        <c:crosses val="autoZero"/>
        <c:auto val="1"/>
        <c:lblOffset val="100"/>
        <c:baseTimeUnit val="years"/>
      </c:dateAx>
      <c:valAx>
        <c:axId val="11238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2216.11</c:v>
                </c:pt>
                <c:pt idx="1">
                  <c:v>600.11</c:v>
                </c:pt>
                <c:pt idx="2">
                  <c:v>729.21</c:v>
                </c:pt>
                <c:pt idx="3">
                  <c:v>476.82</c:v>
                </c:pt>
                <c:pt idx="4">
                  <c:v>254.29</c:v>
                </c:pt>
              </c:numCache>
            </c:numRef>
          </c:val>
        </c:ser>
        <c:dLbls>
          <c:showLegendKey val="0"/>
          <c:showVal val="0"/>
          <c:showCatName val="0"/>
          <c:showSerName val="0"/>
          <c:showPercent val="0"/>
          <c:showBubbleSize val="0"/>
        </c:dLbls>
        <c:gapWidth val="150"/>
        <c:axId val="112419968"/>
        <c:axId val="1124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2419968"/>
        <c:axId val="112421888"/>
      </c:lineChart>
      <c:dateAx>
        <c:axId val="112419968"/>
        <c:scaling>
          <c:orientation val="minMax"/>
        </c:scaling>
        <c:delete val="1"/>
        <c:axPos val="b"/>
        <c:numFmt formatCode="ge" sourceLinked="1"/>
        <c:majorTickMark val="none"/>
        <c:minorTickMark val="none"/>
        <c:tickLblPos val="none"/>
        <c:crossAx val="112421888"/>
        <c:crosses val="autoZero"/>
        <c:auto val="1"/>
        <c:lblOffset val="100"/>
        <c:baseTimeUnit val="years"/>
      </c:dateAx>
      <c:valAx>
        <c:axId val="11242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4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583.86</c:v>
                </c:pt>
                <c:pt idx="1">
                  <c:v>619.94000000000005</c:v>
                </c:pt>
                <c:pt idx="2">
                  <c:v>598.39</c:v>
                </c:pt>
                <c:pt idx="3">
                  <c:v>602.6</c:v>
                </c:pt>
                <c:pt idx="4">
                  <c:v>618.87</c:v>
                </c:pt>
              </c:numCache>
            </c:numRef>
          </c:val>
        </c:ser>
        <c:dLbls>
          <c:showLegendKey val="0"/>
          <c:showVal val="0"/>
          <c:showCatName val="0"/>
          <c:showSerName val="0"/>
          <c:showPercent val="0"/>
          <c:showBubbleSize val="0"/>
        </c:dLbls>
        <c:gapWidth val="150"/>
        <c:axId val="112452352"/>
        <c:axId val="1124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2452352"/>
        <c:axId val="112454272"/>
      </c:lineChart>
      <c:dateAx>
        <c:axId val="112452352"/>
        <c:scaling>
          <c:orientation val="minMax"/>
        </c:scaling>
        <c:delete val="1"/>
        <c:axPos val="b"/>
        <c:numFmt formatCode="ge" sourceLinked="1"/>
        <c:majorTickMark val="none"/>
        <c:minorTickMark val="none"/>
        <c:tickLblPos val="none"/>
        <c:crossAx val="112454272"/>
        <c:crosses val="autoZero"/>
        <c:auto val="1"/>
        <c:lblOffset val="100"/>
        <c:baseTimeUnit val="years"/>
      </c:dateAx>
      <c:valAx>
        <c:axId val="11245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4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118.29</c:v>
                </c:pt>
                <c:pt idx="1">
                  <c:v>105.12</c:v>
                </c:pt>
                <c:pt idx="2">
                  <c:v>105.58</c:v>
                </c:pt>
                <c:pt idx="3">
                  <c:v>103.51</c:v>
                </c:pt>
                <c:pt idx="4">
                  <c:v>108.3</c:v>
                </c:pt>
              </c:numCache>
            </c:numRef>
          </c:val>
        </c:ser>
        <c:dLbls>
          <c:showLegendKey val="0"/>
          <c:showVal val="0"/>
          <c:showCatName val="0"/>
          <c:showSerName val="0"/>
          <c:showPercent val="0"/>
          <c:showBubbleSize val="0"/>
        </c:dLbls>
        <c:gapWidth val="150"/>
        <c:axId val="112500736"/>
        <c:axId val="11250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2500736"/>
        <c:axId val="112502656"/>
      </c:lineChart>
      <c:dateAx>
        <c:axId val="112500736"/>
        <c:scaling>
          <c:orientation val="minMax"/>
        </c:scaling>
        <c:delete val="1"/>
        <c:axPos val="b"/>
        <c:numFmt formatCode="ge" sourceLinked="1"/>
        <c:majorTickMark val="none"/>
        <c:minorTickMark val="none"/>
        <c:tickLblPos val="none"/>
        <c:crossAx val="112502656"/>
        <c:crosses val="autoZero"/>
        <c:auto val="1"/>
        <c:lblOffset val="100"/>
        <c:baseTimeUnit val="years"/>
      </c:dateAx>
      <c:valAx>
        <c:axId val="1125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118.61</c:v>
                </c:pt>
                <c:pt idx="1">
                  <c:v>129.65</c:v>
                </c:pt>
                <c:pt idx="2">
                  <c:v>132.59</c:v>
                </c:pt>
                <c:pt idx="3">
                  <c:v>135.71</c:v>
                </c:pt>
                <c:pt idx="4">
                  <c:v>136.33000000000001</c:v>
                </c:pt>
              </c:numCache>
            </c:numRef>
          </c:val>
        </c:ser>
        <c:dLbls>
          <c:showLegendKey val="0"/>
          <c:showVal val="0"/>
          <c:showCatName val="0"/>
          <c:showSerName val="0"/>
          <c:showPercent val="0"/>
          <c:showBubbleSize val="0"/>
        </c:dLbls>
        <c:gapWidth val="150"/>
        <c:axId val="112524288"/>
        <c:axId val="1125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2524288"/>
        <c:axId val="112592000"/>
      </c:lineChart>
      <c:dateAx>
        <c:axId val="112524288"/>
        <c:scaling>
          <c:orientation val="minMax"/>
        </c:scaling>
        <c:delete val="1"/>
        <c:axPos val="b"/>
        <c:numFmt formatCode="ge" sourceLinked="1"/>
        <c:majorTickMark val="none"/>
        <c:minorTickMark val="none"/>
        <c:tickLblPos val="none"/>
        <c:crossAx val="112592000"/>
        <c:crosses val="autoZero"/>
        <c:auto val="1"/>
        <c:lblOffset val="100"/>
        <c:baseTimeUnit val="years"/>
      </c:dateAx>
      <c:valAx>
        <c:axId val="1125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新宮市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30929</v>
      </c>
      <c r="AJ8" s="75"/>
      <c r="AK8" s="75"/>
      <c r="AL8" s="75"/>
      <c r="AM8" s="75"/>
      <c r="AN8" s="75"/>
      <c r="AO8" s="75"/>
      <c r="AP8" s="76"/>
      <c r="AQ8" s="57">
        <f>データ!R6</f>
        <v>255.23</v>
      </c>
      <c r="AR8" s="57"/>
      <c r="AS8" s="57"/>
      <c r="AT8" s="57"/>
      <c r="AU8" s="57"/>
      <c r="AV8" s="57"/>
      <c r="AW8" s="57"/>
      <c r="AX8" s="57"/>
      <c r="AY8" s="57">
        <f>データ!S6</f>
        <v>121.18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50.13</v>
      </c>
      <c r="K10" s="57"/>
      <c r="L10" s="57"/>
      <c r="M10" s="57"/>
      <c r="N10" s="57"/>
      <c r="O10" s="57"/>
      <c r="P10" s="57"/>
      <c r="Q10" s="57"/>
      <c r="R10" s="57">
        <f>データ!O6</f>
        <v>94.23</v>
      </c>
      <c r="S10" s="57"/>
      <c r="T10" s="57"/>
      <c r="U10" s="57"/>
      <c r="V10" s="57"/>
      <c r="W10" s="57"/>
      <c r="X10" s="57"/>
      <c r="Y10" s="57"/>
      <c r="Z10" s="65">
        <f>データ!P6</f>
        <v>2700</v>
      </c>
      <c r="AA10" s="65"/>
      <c r="AB10" s="65"/>
      <c r="AC10" s="65"/>
      <c r="AD10" s="65"/>
      <c r="AE10" s="65"/>
      <c r="AF10" s="65"/>
      <c r="AG10" s="65"/>
      <c r="AH10" s="2"/>
      <c r="AI10" s="65">
        <f>データ!T6</f>
        <v>28911</v>
      </c>
      <c r="AJ10" s="65"/>
      <c r="AK10" s="65"/>
      <c r="AL10" s="65"/>
      <c r="AM10" s="65"/>
      <c r="AN10" s="65"/>
      <c r="AO10" s="65"/>
      <c r="AP10" s="65"/>
      <c r="AQ10" s="57">
        <f>データ!U6</f>
        <v>8.5500000000000007</v>
      </c>
      <c r="AR10" s="57"/>
      <c r="AS10" s="57"/>
      <c r="AT10" s="57"/>
      <c r="AU10" s="57"/>
      <c r="AV10" s="57"/>
      <c r="AW10" s="57"/>
      <c r="AX10" s="57"/>
      <c r="AY10" s="57">
        <f>データ!V6</f>
        <v>3381.4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302074</v>
      </c>
      <c r="D6" s="31">
        <f t="shared" si="3"/>
        <v>46</v>
      </c>
      <c r="E6" s="31">
        <f t="shared" si="3"/>
        <v>1</v>
      </c>
      <c r="F6" s="31">
        <f t="shared" si="3"/>
        <v>0</v>
      </c>
      <c r="G6" s="31">
        <f t="shared" si="3"/>
        <v>1</v>
      </c>
      <c r="H6" s="31" t="str">
        <f t="shared" si="3"/>
        <v>和歌山県　新宮市</v>
      </c>
      <c r="I6" s="31" t="str">
        <f t="shared" si="3"/>
        <v>法適用</v>
      </c>
      <c r="J6" s="31" t="str">
        <f t="shared" si="3"/>
        <v>水道事業</v>
      </c>
      <c r="K6" s="31" t="str">
        <f t="shared" si="3"/>
        <v>末端給水事業</v>
      </c>
      <c r="L6" s="31" t="str">
        <f t="shared" si="3"/>
        <v>A6</v>
      </c>
      <c r="M6" s="32" t="str">
        <f t="shared" si="3"/>
        <v>-</v>
      </c>
      <c r="N6" s="32">
        <f t="shared" si="3"/>
        <v>50.13</v>
      </c>
      <c r="O6" s="32">
        <f t="shared" si="3"/>
        <v>94.23</v>
      </c>
      <c r="P6" s="32">
        <f t="shared" si="3"/>
        <v>2700</v>
      </c>
      <c r="Q6" s="32">
        <f t="shared" si="3"/>
        <v>30929</v>
      </c>
      <c r="R6" s="32">
        <f t="shared" si="3"/>
        <v>255.23</v>
      </c>
      <c r="S6" s="32">
        <f t="shared" si="3"/>
        <v>121.18</v>
      </c>
      <c r="T6" s="32">
        <f t="shared" si="3"/>
        <v>28911</v>
      </c>
      <c r="U6" s="32">
        <f t="shared" si="3"/>
        <v>8.5500000000000007</v>
      </c>
      <c r="V6" s="32">
        <f t="shared" si="3"/>
        <v>3381.4</v>
      </c>
      <c r="W6" s="33">
        <f>IF(W7="",NA(),W7)</f>
        <v>118.84</v>
      </c>
      <c r="X6" s="33">
        <f t="shared" ref="X6:AF6" si="4">IF(X7="",NA(),X7)</f>
        <v>106.47</v>
      </c>
      <c r="Y6" s="33">
        <f t="shared" si="4"/>
        <v>105.93</v>
      </c>
      <c r="Z6" s="33">
        <f t="shared" si="4"/>
        <v>104.01</v>
      </c>
      <c r="AA6" s="33">
        <f t="shared" si="4"/>
        <v>108.48</v>
      </c>
      <c r="AB6" s="33">
        <f t="shared" si="4"/>
        <v>108.43</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8.5</v>
      </c>
      <c r="AO6" s="33">
        <f t="shared" si="5"/>
        <v>9.34</v>
      </c>
      <c r="AP6" s="33">
        <f t="shared" si="5"/>
        <v>9.56</v>
      </c>
      <c r="AQ6" s="33">
        <f t="shared" si="5"/>
        <v>2.8</v>
      </c>
      <c r="AR6" s="32" t="str">
        <f>IF(AR7="","",IF(AR7="-","【-】","【"&amp;SUBSTITUTE(TEXT(AR7,"#,##0.00"),"-","△")&amp;"】"))</f>
        <v>【0.81】</v>
      </c>
      <c r="AS6" s="33">
        <f>IF(AS7="",NA(),AS7)</f>
        <v>2216.11</v>
      </c>
      <c r="AT6" s="33">
        <f t="shared" ref="AT6:BB6" si="6">IF(AT7="",NA(),AT7)</f>
        <v>600.11</v>
      </c>
      <c r="AU6" s="33">
        <f t="shared" si="6"/>
        <v>729.21</v>
      </c>
      <c r="AV6" s="33">
        <f t="shared" si="6"/>
        <v>476.82</v>
      </c>
      <c r="AW6" s="33">
        <f t="shared" si="6"/>
        <v>254.29</v>
      </c>
      <c r="AX6" s="33">
        <f t="shared" si="6"/>
        <v>792.56</v>
      </c>
      <c r="AY6" s="33">
        <f t="shared" si="6"/>
        <v>995.5</v>
      </c>
      <c r="AZ6" s="33">
        <f t="shared" si="6"/>
        <v>915.5</v>
      </c>
      <c r="BA6" s="33">
        <f t="shared" si="6"/>
        <v>963.24</v>
      </c>
      <c r="BB6" s="33">
        <f t="shared" si="6"/>
        <v>381.53</v>
      </c>
      <c r="BC6" s="32" t="str">
        <f>IF(BC7="","",IF(BC7="-","【-】","【"&amp;SUBSTITUTE(TEXT(BC7,"#,##0.00"),"-","△")&amp;"】"))</f>
        <v>【264.16】</v>
      </c>
      <c r="BD6" s="33">
        <f>IF(BD7="",NA(),BD7)</f>
        <v>583.86</v>
      </c>
      <c r="BE6" s="33">
        <f t="shared" ref="BE6:BM6" si="7">IF(BE7="",NA(),BE7)</f>
        <v>619.94000000000005</v>
      </c>
      <c r="BF6" s="33">
        <f t="shared" si="7"/>
        <v>598.39</v>
      </c>
      <c r="BG6" s="33">
        <f t="shared" si="7"/>
        <v>602.6</v>
      </c>
      <c r="BH6" s="33">
        <f t="shared" si="7"/>
        <v>618.87</v>
      </c>
      <c r="BI6" s="33">
        <f t="shared" si="7"/>
        <v>403.05</v>
      </c>
      <c r="BJ6" s="33">
        <f t="shared" si="7"/>
        <v>414.59</v>
      </c>
      <c r="BK6" s="33">
        <f t="shared" si="7"/>
        <v>404.78</v>
      </c>
      <c r="BL6" s="33">
        <f t="shared" si="7"/>
        <v>400.38</v>
      </c>
      <c r="BM6" s="33">
        <f t="shared" si="7"/>
        <v>393.27</v>
      </c>
      <c r="BN6" s="32" t="str">
        <f>IF(BN7="","",IF(BN7="-","【-】","【"&amp;SUBSTITUTE(TEXT(BN7,"#,##0.00"),"-","△")&amp;"】"))</f>
        <v>【283.72】</v>
      </c>
      <c r="BO6" s="33">
        <f>IF(BO7="",NA(),BO7)</f>
        <v>118.29</v>
      </c>
      <c r="BP6" s="33">
        <f t="shared" ref="BP6:BX6" si="8">IF(BP7="",NA(),BP7)</f>
        <v>105.12</v>
      </c>
      <c r="BQ6" s="33">
        <f t="shared" si="8"/>
        <v>105.58</v>
      </c>
      <c r="BR6" s="33">
        <f t="shared" si="8"/>
        <v>103.51</v>
      </c>
      <c r="BS6" s="33">
        <f t="shared" si="8"/>
        <v>108.3</v>
      </c>
      <c r="BT6" s="33">
        <f t="shared" si="8"/>
        <v>97.63</v>
      </c>
      <c r="BU6" s="33">
        <f t="shared" si="8"/>
        <v>97.71</v>
      </c>
      <c r="BV6" s="33">
        <f t="shared" si="8"/>
        <v>98.07</v>
      </c>
      <c r="BW6" s="33">
        <f t="shared" si="8"/>
        <v>96.56</v>
      </c>
      <c r="BX6" s="33">
        <f t="shared" si="8"/>
        <v>100.47</v>
      </c>
      <c r="BY6" s="32" t="str">
        <f>IF(BY7="","",IF(BY7="-","【-】","【"&amp;SUBSTITUTE(TEXT(BY7,"#,##0.00"),"-","△")&amp;"】"))</f>
        <v>【104.60】</v>
      </c>
      <c r="BZ6" s="33">
        <f>IF(BZ7="",NA(),BZ7)</f>
        <v>118.61</v>
      </c>
      <c r="CA6" s="33">
        <f t="shared" ref="CA6:CI6" si="9">IF(CA7="",NA(),CA7)</f>
        <v>129.65</v>
      </c>
      <c r="CB6" s="33">
        <f t="shared" si="9"/>
        <v>132.59</v>
      </c>
      <c r="CC6" s="33">
        <f t="shared" si="9"/>
        <v>135.71</v>
      </c>
      <c r="CD6" s="33">
        <f t="shared" si="9"/>
        <v>136.33000000000001</v>
      </c>
      <c r="CE6" s="33">
        <f t="shared" si="9"/>
        <v>172.59</v>
      </c>
      <c r="CF6" s="33">
        <f t="shared" si="9"/>
        <v>173.56</v>
      </c>
      <c r="CG6" s="33">
        <f t="shared" si="9"/>
        <v>172.26</v>
      </c>
      <c r="CH6" s="33">
        <f t="shared" si="9"/>
        <v>177.14</v>
      </c>
      <c r="CI6" s="33">
        <f t="shared" si="9"/>
        <v>169.82</v>
      </c>
      <c r="CJ6" s="32" t="str">
        <f>IF(CJ7="","",IF(CJ7="-","【-】","【"&amp;SUBSTITUTE(TEXT(CJ7,"#,##0.00"),"-","△")&amp;"】"))</f>
        <v>【164.21】</v>
      </c>
      <c r="CK6" s="33">
        <f>IF(CK7="",NA(),CK7)</f>
        <v>52.84</v>
      </c>
      <c r="CL6" s="33">
        <f t="shared" ref="CL6:CT6" si="10">IF(CL7="",NA(),CL7)</f>
        <v>52.8</v>
      </c>
      <c r="CM6" s="33">
        <f t="shared" si="10"/>
        <v>51.37</v>
      </c>
      <c r="CN6" s="33">
        <f t="shared" si="10"/>
        <v>48.3</v>
      </c>
      <c r="CO6" s="33">
        <f t="shared" si="10"/>
        <v>46.35</v>
      </c>
      <c r="CP6" s="33">
        <f t="shared" si="10"/>
        <v>60.17</v>
      </c>
      <c r="CQ6" s="33">
        <f t="shared" si="10"/>
        <v>55.84</v>
      </c>
      <c r="CR6" s="33">
        <f t="shared" si="10"/>
        <v>55.68</v>
      </c>
      <c r="CS6" s="33">
        <f t="shared" si="10"/>
        <v>55.64</v>
      </c>
      <c r="CT6" s="33">
        <f t="shared" si="10"/>
        <v>55.13</v>
      </c>
      <c r="CU6" s="32" t="str">
        <f>IF(CU7="","",IF(CU7="-","【-】","【"&amp;SUBSTITUTE(TEXT(CU7,"#,##0.00"),"-","△")&amp;"】"))</f>
        <v>【59.80】</v>
      </c>
      <c r="CV6" s="33">
        <f>IF(CV7="",NA(),CV7)</f>
        <v>83.88</v>
      </c>
      <c r="CW6" s="33">
        <f t="shared" ref="CW6:DE6" si="11">IF(CW7="",NA(),CW7)</f>
        <v>80.319999999999993</v>
      </c>
      <c r="CX6" s="33">
        <f t="shared" si="11"/>
        <v>81.650000000000006</v>
      </c>
      <c r="CY6" s="33">
        <f t="shared" si="11"/>
        <v>86.02</v>
      </c>
      <c r="CZ6" s="33">
        <f t="shared" si="11"/>
        <v>86.79</v>
      </c>
      <c r="DA6" s="33">
        <f t="shared" si="11"/>
        <v>85.47</v>
      </c>
      <c r="DB6" s="33">
        <f t="shared" si="11"/>
        <v>83.11</v>
      </c>
      <c r="DC6" s="33">
        <f t="shared" si="11"/>
        <v>83.18</v>
      </c>
      <c r="DD6" s="33">
        <f t="shared" si="11"/>
        <v>83.09</v>
      </c>
      <c r="DE6" s="33">
        <f t="shared" si="11"/>
        <v>83</v>
      </c>
      <c r="DF6" s="32" t="str">
        <f>IF(DF7="","",IF(DF7="-","【-】","【"&amp;SUBSTITUTE(TEXT(DF7,"#,##0.00"),"-","△")&amp;"】"))</f>
        <v>【89.78】</v>
      </c>
      <c r="DG6" s="33">
        <f>IF(DG7="",NA(),DG7)</f>
        <v>34.64</v>
      </c>
      <c r="DH6" s="33">
        <f t="shared" ref="DH6:DP6" si="12">IF(DH7="",NA(),DH7)</f>
        <v>35.67</v>
      </c>
      <c r="DI6" s="33">
        <f t="shared" si="12"/>
        <v>37.1</v>
      </c>
      <c r="DJ6" s="33">
        <f t="shared" si="12"/>
        <v>38.229999999999997</v>
      </c>
      <c r="DK6" s="33">
        <f t="shared" si="12"/>
        <v>41.25</v>
      </c>
      <c r="DL6" s="33">
        <f t="shared" si="12"/>
        <v>34.47</v>
      </c>
      <c r="DM6" s="33">
        <f t="shared" si="12"/>
        <v>37.090000000000003</v>
      </c>
      <c r="DN6" s="33">
        <f t="shared" si="12"/>
        <v>38.07</v>
      </c>
      <c r="DO6" s="33">
        <f t="shared" si="12"/>
        <v>39.06</v>
      </c>
      <c r="DP6" s="33">
        <f t="shared" si="12"/>
        <v>46.66</v>
      </c>
      <c r="DQ6" s="32" t="str">
        <f>IF(DQ7="","",IF(DQ7="-","【-】","【"&amp;SUBSTITUTE(TEXT(DQ7,"#,##0.00"),"-","△")&amp;"】"))</f>
        <v>【46.31】</v>
      </c>
      <c r="DR6" s="33">
        <f>IF(DR7="",NA(),DR7)</f>
        <v>19.059999999999999</v>
      </c>
      <c r="DS6" s="33">
        <f t="shared" ref="DS6:EA6" si="13">IF(DS7="",NA(),DS7)</f>
        <v>19.09</v>
      </c>
      <c r="DT6" s="33">
        <f t="shared" si="13"/>
        <v>19.05</v>
      </c>
      <c r="DU6" s="33">
        <f t="shared" si="13"/>
        <v>18.93</v>
      </c>
      <c r="DV6" s="33">
        <f t="shared" si="13"/>
        <v>19.32</v>
      </c>
      <c r="DW6" s="33">
        <f t="shared" si="13"/>
        <v>6.06</v>
      </c>
      <c r="DX6" s="33">
        <f t="shared" si="13"/>
        <v>6.63</v>
      </c>
      <c r="DY6" s="33">
        <f t="shared" si="13"/>
        <v>7.73</v>
      </c>
      <c r="DZ6" s="33">
        <f t="shared" si="13"/>
        <v>8.8699999999999992</v>
      </c>
      <c r="EA6" s="33">
        <f t="shared" si="13"/>
        <v>9.85</v>
      </c>
      <c r="EB6" s="32" t="str">
        <f>IF(EB7="","",IF(EB7="-","【-】","【"&amp;SUBSTITUTE(TEXT(EB7,"#,##0.00"),"-","△")&amp;"】"))</f>
        <v>【12.42】</v>
      </c>
      <c r="EC6" s="33">
        <f>IF(EC7="",NA(),EC7)</f>
        <v>0.72</v>
      </c>
      <c r="ED6" s="33">
        <f t="shared" ref="ED6:EL6" si="14">IF(ED7="",NA(),ED7)</f>
        <v>0.08</v>
      </c>
      <c r="EE6" s="33">
        <f t="shared" si="14"/>
        <v>0.04</v>
      </c>
      <c r="EF6" s="33">
        <f t="shared" si="14"/>
        <v>0.1</v>
      </c>
      <c r="EG6" s="33">
        <f t="shared" si="14"/>
        <v>0.05</v>
      </c>
      <c r="EH6" s="33">
        <f t="shared" si="14"/>
        <v>0.68</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302074</v>
      </c>
      <c r="D7" s="35">
        <v>46</v>
      </c>
      <c r="E7" s="35">
        <v>1</v>
      </c>
      <c r="F7" s="35">
        <v>0</v>
      </c>
      <c r="G7" s="35">
        <v>1</v>
      </c>
      <c r="H7" s="35" t="s">
        <v>93</v>
      </c>
      <c r="I7" s="35" t="s">
        <v>94</v>
      </c>
      <c r="J7" s="35" t="s">
        <v>95</v>
      </c>
      <c r="K7" s="35" t="s">
        <v>96</v>
      </c>
      <c r="L7" s="35" t="s">
        <v>97</v>
      </c>
      <c r="M7" s="36" t="s">
        <v>98</v>
      </c>
      <c r="N7" s="36">
        <v>50.13</v>
      </c>
      <c r="O7" s="36">
        <v>94.23</v>
      </c>
      <c r="P7" s="36">
        <v>2700</v>
      </c>
      <c r="Q7" s="36">
        <v>30929</v>
      </c>
      <c r="R7" s="36">
        <v>255.23</v>
      </c>
      <c r="S7" s="36">
        <v>121.18</v>
      </c>
      <c r="T7" s="36">
        <v>28911</v>
      </c>
      <c r="U7" s="36">
        <v>8.5500000000000007</v>
      </c>
      <c r="V7" s="36">
        <v>3381.4</v>
      </c>
      <c r="W7" s="36">
        <v>118.84</v>
      </c>
      <c r="X7" s="36">
        <v>106.47</v>
      </c>
      <c r="Y7" s="36">
        <v>105.93</v>
      </c>
      <c r="Z7" s="36">
        <v>104.01</v>
      </c>
      <c r="AA7" s="36">
        <v>108.48</v>
      </c>
      <c r="AB7" s="36">
        <v>108.43</v>
      </c>
      <c r="AC7" s="36">
        <v>107.37</v>
      </c>
      <c r="AD7" s="36">
        <v>107.57</v>
      </c>
      <c r="AE7" s="36">
        <v>106.55</v>
      </c>
      <c r="AF7" s="36">
        <v>110.01</v>
      </c>
      <c r="AG7" s="36">
        <v>113.03</v>
      </c>
      <c r="AH7" s="36">
        <v>0</v>
      </c>
      <c r="AI7" s="36">
        <v>0</v>
      </c>
      <c r="AJ7" s="36">
        <v>0</v>
      </c>
      <c r="AK7" s="36">
        <v>0</v>
      </c>
      <c r="AL7" s="36">
        <v>0</v>
      </c>
      <c r="AM7" s="36">
        <v>5.37</v>
      </c>
      <c r="AN7" s="36">
        <v>8.5</v>
      </c>
      <c r="AO7" s="36">
        <v>9.34</v>
      </c>
      <c r="AP7" s="36">
        <v>9.56</v>
      </c>
      <c r="AQ7" s="36">
        <v>2.8</v>
      </c>
      <c r="AR7" s="36">
        <v>0.81</v>
      </c>
      <c r="AS7" s="36">
        <v>2216.11</v>
      </c>
      <c r="AT7" s="36">
        <v>600.11</v>
      </c>
      <c r="AU7" s="36">
        <v>729.21</v>
      </c>
      <c r="AV7" s="36">
        <v>476.82</v>
      </c>
      <c r="AW7" s="36">
        <v>254.29</v>
      </c>
      <c r="AX7" s="36">
        <v>792.56</v>
      </c>
      <c r="AY7" s="36">
        <v>995.5</v>
      </c>
      <c r="AZ7" s="36">
        <v>915.5</v>
      </c>
      <c r="BA7" s="36">
        <v>963.24</v>
      </c>
      <c r="BB7" s="36">
        <v>381.53</v>
      </c>
      <c r="BC7" s="36">
        <v>264.16000000000003</v>
      </c>
      <c r="BD7" s="36">
        <v>583.86</v>
      </c>
      <c r="BE7" s="36">
        <v>619.94000000000005</v>
      </c>
      <c r="BF7" s="36">
        <v>598.39</v>
      </c>
      <c r="BG7" s="36">
        <v>602.6</v>
      </c>
      <c r="BH7" s="36">
        <v>618.87</v>
      </c>
      <c r="BI7" s="36">
        <v>403.05</v>
      </c>
      <c r="BJ7" s="36">
        <v>414.59</v>
      </c>
      <c r="BK7" s="36">
        <v>404.78</v>
      </c>
      <c r="BL7" s="36">
        <v>400.38</v>
      </c>
      <c r="BM7" s="36">
        <v>393.27</v>
      </c>
      <c r="BN7" s="36">
        <v>283.72000000000003</v>
      </c>
      <c r="BO7" s="36">
        <v>118.29</v>
      </c>
      <c r="BP7" s="36">
        <v>105.12</v>
      </c>
      <c r="BQ7" s="36">
        <v>105.58</v>
      </c>
      <c r="BR7" s="36">
        <v>103.51</v>
      </c>
      <c r="BS7" s="36">
        <v>108.3</v>
      </c>
      <c r="BT7" s="36">
        <v>97.63</v>
      </c>
      <c r="BU7" s="36">
        <v>97.71</v>
      </c>
      <c r="BV7" s="36">
        <v>98.07</v>
      </c>
      <c r="BW7" s="36">
        <v>96.56</v>
      </c>
      <c r="BX7" s="36">
        <v>100.47</v>
      </c>
      <c r="BY7" s="36">
        <v>104.6</v>
      </c>
      <c r="BZ7" s="36">
        <v>118.61</v>
      </c>
      <c r="CA7" s="36">
        <v>129.65</v>
      </c>
      <c r="CB7" s="36">
        <v>132.59</v>
      </c>
      <c r="CC7" s="36">
        <v>135.71</v>
      </c>
      <c r="CD7" s="36">
        <v>136.33000000000001</v>
      </c>
      <c r="CE7" s="36">
        <v>172.59</v>
      </c>
      <c r="CF7" s="36">
        <v>173.56</v>
      </c>
      <c r="CG7" s="36">
        <v>172.26</v>
      </c>
      <c r="CH7" s="36">
        <v>177.14</v>
      </c>
      <c r="CI7" s="36">
        <v>169.82</v>
      </c>
      <c r="CJ7" s="36">
        <v>164.21</v>
      </c>
      <c r="CK7" s="36">
        <v>52.84</v>
      </c>
      <c r="CL7" s="36">
        <v>52.8</v>
      </c>
      <c r="CM7" s="36">
        <v>51.37</v>
      </c>
      <c r="CN7" s="36">
        <v>48.3</v>
      </c>
      <c r="CO7" s="36">
        <v>46.35</v>
      </c>
      <c r="CP7" s="36">
        <v>60.17</v>
      </c>
      <c r="CQ7" s="36">
        <v>55.84</v>
      </c>
      <c r="CR7" s="36">
        <v>55.68</v>
      </c>
      <c r="CS7" s="36">
        <v>55.64</v>
      </c>
      <c r="CT7" s="36">
        <v>55.13</v>
      </c>
      <c r="CU7" s="36">
        <v>59.8</v>
      </c>
      <c r="CV7" s="36">
        <v>83.88</v>
      </c>
      <c r="CW7" s="36">
        <v>80.319999999999993</v>
      </c>
      <c r="CX7" s="36">
        <v>81.650000000000006</v>
      </c>
      <c r="CY7" s="36">
        <v>86.02</v>
      </c>
      <c r="CZ7" s="36">
        <v>86.79</v>
      </c>
      <c r="DA7" s="36">
        <v>85.47</v>
      </c>
      <c r="DB7" s="36">
        <v>83.11</v>
      </c>
      <c r="DC7" s="36">
        <v>83.18</v>
      </c>
      <c r="DD7" s="36">
        <v>83.09</v>
      </c>
      <c r="DE7" s="36">
        <v>83</v>
      </c>
      <c r="DF7" s="36">
        <v>89.78</v>
      </c>
      <c r="DG7" s="36">
        <v>34.64</v>
      </c>
      <c r="DH7" s="36">
        <v>35.67</v>
      </c>
      <c r="DI7" s="36">
        <v>37.1</v>
      </c>
      <c r="DJ7" s="36">
        <v>38.229999999999997</v>
      </c>
      <c r="DK7" s="36">
        <v>41.25</v>
      </c>
      <c r="DL7" s="36">
        <v>34.47</v>
      </c>
      <c r="DM7" s="36">
        <v>37.090000000000003</v>
      </c>
      <c r="DN7" s="36">
        <v>38.07</v>
      </c>
      <c r="DO7" s="36">
        <v>39.06</v>
      </c>
      <c r="DP7" s="36">
        <v>46.66</v>
      </c>
      <c r="DQ7" s="36">
        <v>46.31</v>
      </c>
      <c r="DR7" s="36">
        <v>19.059999999999999</v>
      </c>
      <c r="DS7" s="36">
        <v>19.09</v>
      </c>
      <c r="DT7" s="36">
        <v>19.05</v>
      </c>
      <c r="DU7" s="36">
        <v>18.93</v>
      </c>
      <c r="DV7" s="36">
        <v>19.32</v>
      </c>
      <c r="DW7" s="36">
        <v>6.06</v>
      </c>
      <c r="DX7" s="36">
        <v>6.63</v>
      </c>
      <c r="DY7" s="36">
        <v>7.73</v>
      </c>
      <c r="DZ7" s="36">
        <v>8.8699999999999992</v>
      </c>
      <c r="EA7" s="36">
        <v>9.85</v>
      </c>
      <c r="EB7" s="36">
        <v>12.42</v>
      </c>
      <c r="EC7" s="36">
        <v>0.72</v>
      </c>
      <c r="ED7" s="36">
        <v>0.08</v>
      </c>
      <c r="EE7" s="36">
        <v>0.04</v>
      </c>
      <c r="EF7" s="36">
        <v>0.1</v>
      </c>
      <c r="EG7" s="36">
        <v>0.05</v>
      </c>
      <c r="EH7" s="36">
        <v>0.68</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2016-02-03T07:25:42Z</dcterms:created>
  <dcterms:modified xsi:type="dcterms:W3CDTF">2016-02-18T11:44:05Z</dcterms:modified>
  <cp:category/>
</cp:coreProperties>
</file>