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<sst xmlns="http://schemas.openxmlformats.org/spreadsheetml/2006/main" count="221" uniqueCount="111">
  <si>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</si>
  <si>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</si>
  <si>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</si>
  <si>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</si>
  <si>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</si>
  <si>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</si>
  <si>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</si>
  <si>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</si>
  <si>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</si>
  <si>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</si>
  <si>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</si>
  <si>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</si>
  <si>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</si>
  <si>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</si>
  <si>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</si>
  <si>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</si>
  <si>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</si>
  <si>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</si>
  <si>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</si>
  <si>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</si>
  <si>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</si>
  <si>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</si>
  <si>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</si>
  <si>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</si>
  <si>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</si>
  <si>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</si>
  <si>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</si>
  <si>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</si>
  <si>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</si>
  <si>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</si>
  <si>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</si>
  <si>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</si>
  <si>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</si>
  <si>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</si>
  <si>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</si>
  <si>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</si>
  <si>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</si>
  <si>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</si>
  <si>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</si>
  <si>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</si>
  <si>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</si>
  <si>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</si>
  <si>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</si>
  <si>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</si>
  <si>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</si>
  <si>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</si>
  <si>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</si>
  <si>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</si>
  <si>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</si>
  <si>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</si>
  <si>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</si>
  <si>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</si>
  <si>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</si>
  <si>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</si>
  <si>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</si>
  <si>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</si>
  <si>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</si>
  <si>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</si>
  <si>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</si>
  <si>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</si>
  <si>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</si>
  <si>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</si>
  <si>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</si>
  <si>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</si>
  <si>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</si>
  <si>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</si>
  <si>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</si>
  <si>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</si>
  <si>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</si>
  <si>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</si>
  <si>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</si>
  <si>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</si>
  <si>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</si>
  <si>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</si>
  <si>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</si>
  <si>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</si>
  <si>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</si>
  <si>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</si>
  <si>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</si>
  <si>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</si>
  <si>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</si>
  <si>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</si>
  <si>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</si>
  <si>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</si>
  <si>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</si>
  <si>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</si>
  <si>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</si>
  <si>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</si>
  <si>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</si>
  <si>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</si>
  <si>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</si>
  <si>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</si>
  <si>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</si>
  <si>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</si>
  <si>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</si>
  <si>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</si>
  <si>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田辺市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</si>
  <si>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</si>
  <si>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</si>
  <si>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</si>
  <si>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</si>
  <si>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</si>
  <si>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</si>
  <si>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</si>
  <si>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</si>
  <si>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</si>
  <si>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</si>
  <si>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</si>
  <si>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現状、建設時から16年であるが施設の大きな改修などはありませんが、今後老朽化により発生する改修経費も想定した計画的な老朽化対策に取り組んでまいります。</t>
    <rPh sb="1" eb="3">
      <t>ゲンジョウ</t>
    </rPh>
    <rPh sb="4" eb="7">
      <t>ケンセツジ</t>
    </rPh>
    <rPh sb="11" eb="12">
      <t>ネン</t>
    </rPh>
    <rPh sb="16" eb="18">
      <t>シセツ</t>
    </rPh>
    <rPh sb="19" eb="20">
      <t>オオ</t>
    </rPh>
    <rPh sb="22" eb="24">
      <t>カイシュウ</t>
    </rPh>
    <phoneticPr fontId="4"/>
  </si>
  <si>
    <t>　本市の小規模集合排水処理事業は、平成17年度市町村合併以前からの旧田辺市域で行われている事業です。
　処理区域内の高齢化が進んでおり、加入率の減少が料金収入に影響を及ぼしており、今後、大幅な収入の増加は難しいと考えられますが、接続促進の啓発及び周知活動に努めるとともに、計画的かつ効率的な施設の維持管理を行い、地域の生活環境の向上を図り、経営の安定化に努めてまいります。</t>
    <rPh sb="1" eb="2">
      <t>ホン</t>
    </rPh>
    <rPh sb="2" eb="3">
      <t>シ</t>
    </rPh>
    <rPh sb="4" eb="5">
      <t>ショウ</t>
    </rPh>
    <rPh sb="5" eb="7">
      <t>キボ</t>
    </rPh>
    <rPh sb="7" eb="9">
      <t>シュウゴウ</t>
    </rPh>
    <rPh sb="9" eb="11">
      <t>ハイスイ</t>
    </rPh>
    <rPh sb="11" eb="13">
      <t>ショリ</t>
    </rPh>
    <rPh sb="13" eb="15">
      <t>ジギョウ</t>
    </rPh>
    <rPh sb="34" eb="37">
      <t>タナベシ</t>
    </rPh>
    <rPh sb="37" eb="38">
      <t>イキ</t>
    </rPh>
    <rPh sb="45" eb="47">
      <t>ジギョウ</t>
    </rPh>
    <rPh sb="52" eb="54">
      <t>ショリ</t>
    </rPh>
    <rPh sb="54" eb="57">
      <t>クイキナイ</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</si>
  <si>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企業債残高対事業規模比率は、類似団体を上回る状況で推移しておりますが、引き続き地方債の償還については、全てを一般会計からの繰入金収入に頼ることなく、可能な限り使用料収入での地方債償還を行い、比率の改善に努めてまいります。
　汚水処理原価は、類似団体より高い数値となっておりますが、処理区域内の高齢化が進み、利用者の減少により、有収水量の減少によるもので、処理区域内の状況からは接続率の大きな向上は見込めないため、維持管理費の節減に努め、汚水処理原価の改善に努めてまいります。
　施設利用率は、類似団体より低い状況が続いておりますが、これは処理区域内の高齢化が進み、利用者の減少及び加入者の減少により、低くなっております。
　水洗化率は、類似団体より低い水準となっており、使用料収入の増加を図るためにも水洗化率向上の取り組みに努めてまいります。</t>
    <rPh sb="192" eb="193">
      <t>ウエ</t>
    </rPh>
    <rPh sb="208" eb="209">
      <t>ヒ</t>
    </rPh>
    <rPh sb="210" eb="211">
      <t>ツヅ</t>
    </rPh>
    <rPh sb="236" eb="237">
      <t>キン</t>
    </rPh>
    <rPh sb="237" eb="239">
      <t>シュウニュウ</t>
    </rPh>
    <rPh sb="265" eb="266">
      <t>オコナ</t>
    </rPh>
    <rPh sb="419" eb="421">
      <t>ルイジ</t>
    </rPh>
    <rPh sb="421" eb="423">
      <t>ダンタイ</t>
    </rPh>
    <rPh sb="448" eb="451">
      <t>コウレイカ</t>
    </rPh>
    <rPh sb="452" eb="453">
      <t>スス</t>
    </rPh>
    <rPh sb="455" eb="458">
      <t>リヨウシャ</t>
    </rPh>
    <rPh sb="459" eb="460">
      <t>ゲン</t>
    </rPh>
    <rPh sb="460" eb="461">
      <t>ショウ</t>
    </rPh>
    <rPh sb="461" eb="462">
      <t>オヨ</t>
    </rPh>
    <rPh sb="463" eb="466">
      <t>カニュウシャ</t>
    </rPh>
    <rPh sb="467" eb="468">
      <t>ゲン</t>
    </rPh>
    <rPh sb="468" eb="469">
      <t>ショウ</t>
    </rPh>
    <rPh sb="491" eb="493">
      <t>ルイジ</t>
    </rPh>
    <rPh sb="493" eb="495">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</si>
</sst>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737728"/>
        <c:axId val="140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9737728"/>
        <c:axId val="140182272"/>
      </c:lineChart>
      <c:dateAx>
        <c:axId val="139737728"/>
        <c:scaling>
          <c:orientation val="minMax"/>
        </c:scaling>
        <c:delete val="1"/>
        <c:axPos val="b"/>
        <c:numFmt formatCode="ge" sourceLinked="1"/>
        <c:majorTickMark val="none"/>
        <c:minorTickMark val="none"/>
        <c:tickLblPos val="none"/>
        <c:crossAx val="140182272"/>
        <c:crosses val="autoZero"/>
        <c:auto val="1"/>
        <c:lblOffset val="100"/>
        <c:baseTimeUnit val="years"/>
      </c:dateAx>
      <c:valAx>
        <c:axId val="140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27.27</c:v>
                </c:pt>
                <c:pt idx="1">
                  <c:v>27.27</c:v>
                </c:pt>
                <c:pt idx="2">
                  <c:v>27.27</c:v>
                </c:pt>
                <c:pt idx="3">
                  <c:v>27.27</c:v>
                </c:pt>
                <c:pt idx="4">
                  <c:v>27.27</c:v>
                </c:pt>
              </c:numCache>
            </c:numRef>
          </c:val>
        </c:ser>
        <c:dLbls>
          <c:showLegendKey val="0"/>
          <c:showVal val="0"/>
          <c:showCatName val="0"/>
          <c:showSerName val="0"/>
          <c:showPercent val="0"/>
          <c:showBubbleSize val="0"/>
        </c:dLbls>
        <c:gapWidth val="150"/>
        <c:axId val="143522816"/>
        <c:axId val="1435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38.97</c:v>
                </c:pt>
                <c:pt idx="2">
                  <c:v>39.119999999999997</c:v>
                </c:pt>
                <c:pt idx="3">
                  <c:v>41.24</c:v>
                </c:pt>
                <c:pt idx="4">
                  <c:v>43.1</c:v>
                </c:pt>
              </c:numCache>
            </c:numRef>
          </c:val>
          <c:smooth val="0"/>
        </c:ser>
        <c:dLbls>
          <c:showLegendKey val="0"/>
          <c:showVal val="0"/>
          <c:showCatName val="0"/>
          <c:showSerName val="0"/>
          <c:showPercent val="0"/>
          <c:showBubbleSize val="0"/>
        </c:dLbls>
        <c:marker val="1"/>
        <c:smooth val="0"/>
        <c:axId val="143522816"/>
        <c:axId val="143545472"/>
      </c:lineChart>
      <c:dateAx>
        <c:axId val="143522816"/>
        <c:scaling>
          <c:orientation val="minMax"/>
        </c:scaling>
        <c:delete val="1"/>
        <c:axPos val="b"/>
        <c:numFmt formatCode="ge" sourceLinked="1"/>
        <c:majorTickMark val="none"/>
        <c:minorTickMark val="none"/>
        <c:tickLblPos val="none"/>
        <c:crossAx val="143545472"/>
        <c:crosses val="autoZero"/>
        <c:auto val="1"/>
        <c:lblOffset val="100"/>
        <c:baseTimeUnit val="years"/>
      </c:dateAx>
      <c:valAx>
        <c:axId val="1435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2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44.52</c:v>
                </c:pt>
                <c:pt idx="1">
                  <c:v>44.52</c:v>
                </c:pt>
                <c:pt idx="2">
                  <c:v>45.45</c:v>
                </c:pt>
                <c:pt idx="3">
                  <c:v>45.45</c:v>
                </c:pt>
                <c:pt idx="4">
                  <c:v>45.1</c:v>
                </c:pt>
              </c:numCache>
            </c:numRef>
          </c:val>
        </c:ser>
        <c:dLbls>
          <c:showLegendKey val="0"/>
          <c:showVal val="0"/>
          <c:showCatName val="0"/>
          <c:showSerName val="0"/>
          <c:showPercent val="0"/>
          <c:showBubbleSize val="0"/>
        </c:dLbls>
        <c:gapWidth val="150"/>
        <c:axId val="149834368"/>
        <c:axId val="149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86.89</c:v>
                </c:pt>
                <c:pt idx="2">
                  <c:v>87.79</c:v>
                </c:pt>
                <c:pt idx="3">
                  <c:v>88.34</c:v>
                </c:pt>
                <c:pt idx="4">
                  <c:v>88.02</c:v>
                </c:pt>
              </c:numCache>
            </c:numRef>
          </c:val>
          <c:smooth val="0"/>
        </c:ser>
        <c:dLbls>
          <c:showLegendKey val="0"/>
          <c:showVal val="0"/>
          <c:showCatName val="0"/>
          <c:showSerName val="0"/>
          <c:showPercent val="0"/>
          <c:showBubbleSize val="0"/>
        </c:dLbls>
        <c:marker val="1"/>
        <c:smooth val="0"/>
        <c:axId val="149834368"/>
        <c:axId val="149848832"/>
      </c:lineChart>
      <c:dateAx>
        <c:axId val="149834368"/>
        <c:scaling>
          <c:orientation val="minMax"/>
        </c:scaling>
        <c:delete val="1"/>
        <c:axPos val="b"/>
        <c:numFmt formatCode="ge" sourceLinked="1"/>
        <c:majorTickMark val="none"/>
        <c:minorTickMark val="none"/>
        <c:tickLblPos val="none"/>
        <c:crossAx val="149848832"/>
        <c:crosses val="autoZero"/>
        <c:auto val="1"/>
        <c:lblOffset val="100"/>
        <c:baseTimeUnit val="years"/>
      </c:dateAx>
      <c:valAx>
        <c:axId val="149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41.12</c:v>
                </c:pt>
                <c:pt idx="1">
                  <c:v>41.67</c:v>
                </c:pt>
                <c:pt idx="2">
                  <c:v>38.94</c:v>
                </c:pt>
                <c:pt idx="3">
                  <c:v>37.92</c:v>
                </c:pt>
                <c:pt idx="4">
                  <c:v>37.74</c:v>
                </c:pt>
              </c:numCache>
            </c:numRef>
          </c:val>
        </c:ser>
        <c:dLbls>
          <c:showLegendKey val="0"/>
          <c:showVal val="0"/>
          <c:showCatName val="0"/>
          <c:showSerName val="0"/>
          <c:showPercent val="0"/>
          <c:showBubbleSize val="0"/>
        </c:dLbls>
        <c:gapWidth val="150"/>
        <c:axId val="140200192"/>
        <c:axId val="1402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200192"/>
        <c:axId val="140218752"/>
      </c:lineChart>
      <c:dateAx>
        <c:axId val="140200192"/>
        <c:scaling>
          <c:orientation val="minMax"/>
        </c:scaling>
        <c:delete val="1"/>
        <c:axPos val="b"/>
        <c:numFmt formatCode="ge" sourceLinked="1"/>
        <c:majorTickMark val="none"/>
        <c:minorTickMark val="none"/>
        <c:tickLblPos val="none"/>
        <c:crossAx val="140218752"/>
        <c:crosses val="autoZero"/>
        <c:auto val="1"/>
        <c:lblOffset val="100"/>
        <c:baseTimeUnit val="years"/>
      </c:dateAx>
      <c:valAx>
        <c:axId val="14021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339072"/>
        <c:axId val="1403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339072"/>
        <c:axId val="140365824"/>
      </c:lineChart>
      <c:dateAx>
        <c:axId val="140339072"/>
        <c:scaling>
          <c:orientation val="minMax"/>
        </c:scaling>
        <c:delete val="1"/>
        <c:axPos val="b"/>
        <c:numFmt formatCode="ge" sourceLinked="1"/>
        <c:majorTickMark val="none"/>
        <c:minorTickMark val="none"/>
        <c:tickLblPos val="none"/>
        <c:crossAx val="140365824"/>
        <c:crosses val="autoZero"/>
        <c:auto val="1"/>
        <c:lblOffset val="100"/>
        <c:baseTimeUnit val="years"/>
      </c:dateAx>
      <c:valAx>
        <c:axId val="1403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33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445184"/>
        <c:axId val="140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445184"/>
        <c:axId val="140447104"/>
      </c:lineChart>
      <c:dateAx>
        <c:axId val="140445184"/>
        <c:scaling>
          <c:orientation val="minMax"/>
        </c:scaling>
        <c:delete val="1"/>
        <c:axPos val="b"/>
        <c:numFmt formatCode="ge" sourceLinked="1"/>
        <c:majorTickMark val="none"/>
        <c:minorTickMark val="none"/>
        <c:tickLblPos val="none"/>
        <c:crossAx val="140447104"/>
        <c:crosses val="autoZero"/>
        <c:auto val="1"/>
        <c:lblOffset val="100"/>
        <c:baseTimeUnit val="years"/>
      </c:dateAx>
      <c:valAx>
        <c:axId val="140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575872"/>
        <c:axId val="1405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575872"/>
        <c:axId val="140577792"/>
      </c:lineChart>
      <c:dateAx>
        <c:axId val="140575872"/>
        <c:scaling>
          <c:orientation val="minMax"/>
        </c:scaling>
        <c:delete val="1"/>
        <c:axPos val="b"/>
        <c:numFmt formatCode="ge" sourceLinked="1"/>
        <c:majorTickMark val="none"/>
        <c:minorTickMark val="none"/>
        <c:tickLblPos val="none"/>
        <c:crossAx val="140577792"/>
        <c:crosses val="autoZero"/>
        <c:auto val="1"/>
        <c:lblOffset val="100"/>
        <c:baseTimeUnit val="years"/>
      </c:dateAx>
      <c:valAx>
        <c:axId val="1405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620544"/>
        <c:axId val="14062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620544"/>
        <c:axId val="140622464"/>
      </c:lineChart>
      <c:dateAx>
        <c:axId val="140620544"/>
        <c:scaling>
          <c:orientation val="minMax"/>
        </c:scaling>
        <c:delete val="1"/>
        <c:axPos val="b"/>
        <c:numFmt formatCode="ge" sourceLinked="1"/>
        <c:majorTickMark val="none"/>
        <c:minorTickMark val="none"/>
        <c:tickLblPos val="none"/>
        <c:crossAx val="140622464"/>
        <c:crosses val="autoZero"/>
        <c:auto val="1"/>
        <c:lblOffset val="100"/>
        <c:baseTimeUnit val="years"/>
      </c:dateAx>
      <c:valAx>
        <c:axId val="14062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12816.51</c:v>
                </c:pt>
                <c:pt idx="1">
                  <c:v>12281.73</c:v>
                </c:pt>
                <c:pt idx="2">
                  <c:v>12195.92</c:v>
                </c:pt>
                <c:pt idx="3">
                  <c:v>11330.59</c:v>
                </c:pt>
                <c:pt idx="4">
                  <c:v>10408.209999999999</c:v>
                </c:pt>
              </c:numCache>
            </c:numRef>
          </c:val>
        </c:ser>
        <c:dLbls>
          <c:showLegendKey val="0"/>
          <c:showVal val="0"/>
          <c:showCatName val="0"/>
          <c:showSerName val="0"/>
          <c:showPercent val="0"/>
          <c:showBubbleSize val="0"/>
        </c:dLbls>
        <c:gapWidth val="150"/>
        <c:axId val="140755328"/>
        <c:axId val="1407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2988.96</c:v>
                </c:pt>
                <c:pt idx="2">
                  <c:v>3055.24</c:v>
                </c:pt>
                <c:pt idx="3">
                  <c:v>2574.4699999999998</c:v>
                </c:pt>
                <c:pt idx="4">
                  <c:v>2784</c:v>
                </c:pt>
              </c:numCache>
            </c:numRef>
          </c:val>
          <c:smooth val="0"/>
        </c:ser>
        <c:dLbls>
          <c:showLegendKey val="0"/>
          <c:showVal val="0"/>
          <c:showCatName val="0"/>
          <c:showSerName val="0"/>
          <c:showPercent val="0"/>
          <c:showBubbleSize val="0"/>
        </c:dLbls>
        <c:marker val="1"/>
        <c:smooth val="0"/>
        <c:axId val="140755328"/>
        <c:axId val="140757248"/>
      </c:lineChart>
      <c:dateAx>
        <c:axId val="140755328"/>
        <c:scaling>
          <c:orientation val="minMax"/>
        </c:scaling>
        <c:delete val="1"/>
        <c:axPos val="b"/>
        <c:numFmt formatCode="ge" sourceLinked="1"/>
        <c:majorTickMark val="none"/>
        <c:minorTickMark val="none"/>
        <c:tickLblPos val="none"/>
        <c:crossAx val="140757248"/>
        <c:crosses val="autoZero"/>
        <c:auto val="1"/>
        <c:lblOffset val="100"/>
        <c:baseTimeUnit val="years"/>
      </c:dateAx>
      <c:valAx>
        <c:axId val="1407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5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14.99</c:v>
                </c:pt>
                <c:pt idx="1">
                  <c:v>14.68</c:v>
                </c:pt>
                <c:pt idx="2">
                  <c:v>13.9</c:v>
                </c:pt>
                <c:pt idx="3">
                  <c:v>13.89</c:v>
                </c:pt>
                <c:pt idx="4">
                  <c:v>13.96</c:v>
                </c:pt>
              </c:numCache>
            </c:numRef>
          </c:val>
        </c:ser>
        <c:dLbls>
          <c:showLegendKey val="0"/>
          <c:showVal val="0"/>
          <c:showCatName val="0"/>
          <c:showSerName val="0"/>
          <c:showPercent val="0"/>
          <c:showBubbleSize val="0"/>
        </c:dLbls>
        <c:gapWidth val="150"/>
        <c:axId val="143384576"/>
        <c:axId val="1433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26.99</c:v>
                </c:pt>
                <c:pt idx="2">
                  <c:v>29.25</c:v>
                </c:pt>
                <c:pt idx="3">
                  <c:v>31.04</c:v>
                </c:pt>
                <c:pt idx="4">
                  <c:v>29.21</c:v>
                </c:pt>
              </c:numCache>
            </c:numRef>
          </c:val>
          <c:smooth val="0"/>
        </c:ser>
        <c:dLbls>
          <c:showLegendKey val="0"/>
          <c:showVal val="0"/>
          <c:showCatName val="0"/>
          <c:showSerName val="0"/>
          <c:showPercent val="0"/>
          <c:showBubbleSize val="0"/>
        </c:dLbls>
        <c:marker val="1"/>
        <c:smooth val="0"/>
        <c:axId val="143384576"/>
        <c:axId val="143386496"/>
      </c:lineChart>
      <c:dateAx>
        <c:axId val="143384576"/>
        <c:scaling>
          <c:orientation val="minMax"/>
        </c:scaling>
        <c:delete val="1"/>
        <c:axPos val="b"/>
        <c:numFmt formatCode="ge" sourceLinked="1"/>
        <c:majorTickMark val="none"/>
        <c:minorTickMark val="none"/>
        <c:tickLblPos val="none"/>
        <c:crossAx val="143386496"/>
        <c:crosses val="autoZero"/>
        <c:auto val="1"/>
        <c:lblOffset val="100"/>
        <c:baseTimeUnit val="years"/>
      </c:dateAx>
      <c:valAx>
        <c:axId val="1433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1602.98</c:v>
                </c:pt>
                <c:pt idx="1">
                  <c:v>1690.96</c:v>
                </c:pt>
                <c:pt idx="2">
                  <c:v>1881.2</c:v>
                </c:pt>
                <c:pt idx="3">
                  <c:v>2036.09</c:v>
                </c:pt>
                <c:pt idx="4">
                  <c:v>2090.66</c:v>
                </c:pt>
              </c:numCache>
            </c:numRef>
          </c:val>
        </c:ser>
        <c:dLbls>
          <c:showLegendKey val="0"/>
          <c:showVal val="0"/>
          <c:showCatName val="0"/>
          <c:showSerName val="0"/>
          <c:showPercent val="0"/>
          <c:showBubbleSize val="0"/>
        </c:dLbls>
        <c:gapWidth val="150"/>
        <c:axId val="143428992"/>
        <c:axId val="1434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663.6</c:v>
                </c:pt>
                <c:pt idx="2">
                  <c:v>622.30999999999995</c:v>
                </c:pt>
                <c:pt idx="3">
                  <c:v>589.39</c:v>
                </c:pt>
                <c:pt idx="4">
                  <c:v>620.01</c:v>
                </c:pt>
              </c:numCache>
            </c:numRef>
          </c:val>
          <c:smooth val="0"/>
        </c:ser>
        <c:dLbls>
          <c:showLegendKey val="0"/>
          <c:showVal val="0"/>
          <c:showCatName val="0"/>
          <c:showSerName val="0"/>
          <c:showPercent val="0"/>
          <c:showBubbleSize val="0"/>
        </c:dLbls>
        <c:marker val="1"/>
        <c:smooth val="0"/>
        <c:axId val="143428992"/>
        <c:axId val="143447552"/>
      </c:lineChart>
      <c:dateAx>
        <c:axId val="143428992"/>
        <c:scaling>
          <c:orientation val="minMax"/>
        </c:scaling>
        <c:delete val="1"/>
        <c:axPos val="b"/>
        <c:numFmt formatCode="ge" sourceLinked="1"/>
        <c:majorTickMark val="none"/>
        <c:minorTickMark val="none"/>
        <c:tickLblPos val="none"/>
        <c:crossAx val="143447552"/>
        <c:crosses val="autoZero"/>
        <c:auto val="1"/>
        <c:lblOffset val="100"/>
        <c:baseTimeUnit val="years"/>
      </c:dateAx>
      <c:valAx>
        <c:axId val="1434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田辺市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78661</v>
      </c>
      <c r="AM8" s="64"/>
      <c r="AN8" s="64"/>
      <c r="AO8" s="64"/>
      <c r="AP8" s="64"/>
      <c r="AQ8" s="64"/>
      <c r="AR8" s="64"/>
      <c r="AS8" s="64"/>
      <c r="AT8" s="63">
        <f>データ!S6</f>
        <v>1026.9100000000001</v>
      </c>
      <c r="AU8" s="63"/>
      <c r="AV8" s="63"/>
      <c r="AW8" s="63"/>
      <c r="AX8" s="63"/>
      <c r="AY8" s="63"/>
      <c r="AZ8" s="63"/>
      <c r="BA8" s="63"/>
      <c r="BB8" s="63">
        <f>データ!T6</f>
        <v>76.599999999999994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153</v>
      </c>
      <c r="AM10" s="64"/>
      <c r="AN10" s="64"/>
      <c r="AO10" s="64"/>
      <c r="AP10" s="64"/>
      <c r="AQ10" s="64"/>
      <c r="AR10" s="64"/>
      <c r="AS10" s="64"/>
      <c r="AT10" s="63">
        <f>データ!V6</f>
        <v>0.15</v>
      </c>
      <c r="AU10" s="63"/>
      <c r="AV10" s="63"/>
      <c r="AW10" s="63"/>
      <c r="AX10" s="63"/>
      <c r="AY10" s="63"/>
      <c r="AZ10" s="63"/>
      <c r="BA10" s="63"/>
      <c r="BB10" s="63">
        <f>データ!W6</f>
        <v>1020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302066</v>
      </c>
      <c r="D6" s="31">
        <f t="shared" si="3"/>
        <v>47</v>
      </c>
      <c r="E6" s="31">
        <f t="shared" si="3"/>
        <v>17</v>
      </c>
      <c r="F6" s="31">
        <f t="shared" si="3"/>
        <v>9</v>
      </c>
      <c r="G6" s="31">
        <f t="shared" si="3"/>
        <v>0</v>
      </c>
      <c r="H6" s="31" t="str">
        <f t="shared" si="3"/>
        <v>和歌山県　田辺市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0.2</v>
      </c>
      <c r="P6" s="32">
        <f t="shared" si="3"/>
        <v>100</v>
      </c>
      <c r="Q6" s="32">
        <f t="shared" si="3"/>
        <v>3780</v>
      </c>
      <c r="R6" s="32">
        <f t="shared" si="3"/>
        <v>78661</v>
      </c>
      <c r="S6" s="32">
        <f t="shared" si="3"/>
        <v>1026.9100000000001</v>
      </c>
      <c r="T6" s="32">
        <f t="shared" si="3"/>
        <v>76.599999999999994</v>
      </c>
      <c r="U6" s="32">
        <f t="shared" si="3"/>
        <v>153</v>
      </c>
      <c r="V6" s="32">
        <f t="shared" si="3"/>
        <v>0.15</v>
      </c>
      <c r="W6" s="32">
        <f t="shared" si="3"/>
        <v>1020</v>
      </c>
      <c r="X6" s="33">
        <f>IF(X7="",NA(),X7)</f>
        <v>41.12</v>
      </c>
      <c r="Y6" s="33">
        <f t="shared" ref="Y6:AG6" si="4">IF(Y7="",NA(),Y7)</f>
        <v>41.67</v>
      </c>
      <c r="Z6" s="33">
        <f t="shared" si="4"/>
        <v>38.94</v>
      </c>
      <c r="AA6" s="33">
        <f t="shared" si="4"/>
        <v>37.92</v>
      </c>
      <c r="AB6" s="33">
        <f t="shared" si="4"/>
        <v>37.74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12816.51</v>
      </c>
      <c r="BF6" s="33">
        <f t="shared" ref="BF6:BN6" si="7">IF(BF7="",NA(),BF7)</f>
        <v>12281.73</v>
      </c>
      <c r="BG6" s="33">
        <f t="shared" si="7"/>
        <v>12195.92</v>
      </c>
      <c r="BH6" s="33">
        <f t="shared" si="7"/>
        <v>11330.59</v>
      </c>
      <c r="BI6" s="33">
        <f t="shared" si="7"/>
        <v>10408.209999999999</v>
      </c>
      <c r="BJ6" s="33">
        <f t="shared" si="7"/>
        <v>3517.27</v>
      </c>
      <c r="BK6" s="33">
        <f t="shared" si="7"/>
        <v>2988.96</v>
      </c>
      <c r="BL6" s="33">
        <f t="shared" si="7"/>
        <v>3055.24</v>
      </c>
      <c r="BM6" s="33">
        <f t="shared" si="7"/>
        <v>2574.4699999999998</v>
      </c>
      <c r="BN6" s="33">
        <f t="shared" si="7"/>
        <v>2784</v>
      </c>
      <c r="BO6" s="32" t="str">
        <f>IF(BO7="","",IF(BO7="-","【-】","【"&amp;SUBSTITUTE(TEXT(BO7,"#,##0.00"),"-","△")&amp;"】"))</f>
        <v>【2,665.67】</v>
      </c>
      <c r="BP6" s="33">
        <f>IF(BP7="",NA(),BP7)</f>
        <v>14.99</v>
      </c>
      <c r="BQ6" s="33">
        <f t="shared" ref="BQ6:BY6" si="8">IF(BQ7="",NA(),BQ7)</f>
        <v>14.68</v>
      </c>
      <c r="BR6" s="33">
        <f t="shared" si="8"/>
        <v>13.9</v>
      </c>
      <c r="BS6" s="33">
        <f t="shared" si="8"/>
        <v>13.89</v>
      </c>
      <c r="BT6" s="33">
        <f t="shared" si="8"/>
        <v>13.96</v>
      </c>
      <c r="BU6" s="33">
        <f t="shared" si="8"/>
        <v>23.57</v>
      </c>
      <c r="BV6" s="33">
        <f t="shared" si="8"/>
        <v>26.99</v>
      </c>
      <c r="BW6" s="33">
        <f t="shared" si="8"/>
        <v>29.25</v>
      </c>
      <c r="BX6" s="33">
        <f t="shared" si="8"/>
        <v>31.04</v>
      </c>
      <c r="BY6" s="33">
        <f t="shared" si="8"/>
        <v>29.21</v>
      </c>
      <c r="BZ6" s="32" t="str">
        <f>IF(BZ7="","",IF(BZ7="-","【-】","【"&amp;SUBSTITUTE(TEXT(BZ7,"#,##0.00"),"-","△")&amp;"】"))</f>
        <v>【30.50】</v>
      </c>
      <c r="CA6" s="33">
        <f>IF(CA7="",NA(),CA7)</f>
        <v>1602.98</v>
      </c>
      <c r="CB6" s="33">
        <f t="shared" ref="CB6:CJ6" si="9">IF(CB7="",NA(),CB7)</f>
        <v>1690.96</v>
      </c>
      <c r="CC6" s="33">
        <f t="shared" si="9"/>
        <v>1881.2</v>
      </c>
      <c r="CD6" s="33">
        <f t="shared" si="9"/>
        <v>2036.09</v>
      </c>
      <c r="CE6" s="33">
        <f t="shared" si="9"/>
        <v>2090.66</v>
      </c>
      <c r="CF6" s="33">
        <f t="shared" si="9"/>
        <v>746.34</v>
      </c>
      <c r="CG6" s="33">
        <f t="shared" si="9"/>
        <v>663.6</v>
      </c>
      <c r="CH6" s="33">
        <f t="shared" si="9"/>
        <v>622.30999999999995</v>
      </c>
      <c r="CI6" s="33">
        <f t="shared" si="9"/>
        <v>589.39</v>
      </c>
      <c r="CJ6" s="33">
        <f t="shared" si="9"/>
        <v>620.01</v>
      </c>
      <c r="CK6" s="32" t="str">
        <f>IF(CK7="","",IF(CK7="-","【-】","【"&amp;SUBSTITUTE(TEXT(CK7,"#,##0.00"),"-","△")&amp;"】"))</f>
        <v>【601.39】</v>
      </c>
      <c r="CL6" s="33">
        <f>IF(CL7="",NA(),CL7)</f>
        <v>27.27</v>
      </c>
      <c r="CM6" s="33">
        <f t="shared" ref="CM6:CU6" si="10">IF(CM7="",NA(),CM7)</f>
        <v>27.27</v>
      </c>
      <c r="CN6" s="33">
        <f t="shared" si="10"/>
        <v>27.27</v>
      </c>
      <c r="CO6" s="33">
        <f t="shared" si="10"/>
        <v>27.27</v>
      </c>
      <c r="CP6" s="33">
        <f t="shared" si="10"/>
        <v>27.27</v>
      </c>
      <c r="CQ6" s="33">
        <f t="shared" si="10"/>
        <v>36.83</v>
      </c>
      <c r="CR6" s="33">
        <f t="shared" si="10"/>
        <v>38.97</v>
      </c>
      <c r="CS6" s="33">
        <f t="shared" si="10"/>
        <v>39.119999999999997</v>
      </c>
      <c r="CT6" s="33">
        <f t="shared" si="10"/>
        <v>41.24</v>
      </c>
      <c r="CU6" s="33">
        <f t="shared" si="10"/>
        <v>43.1</v>
      </c>
      <c r="CV6" s="32" t="str">
        <f>IF(CV7="","",IF(CV7="-","【-】","【"&amp;SUBSTITUTE(TEXT(CV7,"#,##0.00"),"-","△")&amp;"】"))</f>
        <v>【39.88】</v>
      </c>
      <c r="CW6" s="33">
        <f>IF(CW7="",NA(),CW7)</f>
        <v>44.52</v>
      </c>
      <c r="CX6" s="33">
        <f t="shared" ref="CX6:DF6" si="11">IF(CX7="",NA(),CX7)</f>
        <v>44.52</v>
      </c>
      <c r="CY6" s="33">
        <f t="shared" si="11"/>
        <v>45.45</v>
      </c>
      <c r="CZ6" s="33">
        <f t="shared" si="11"/>
        <v>45.45</v>
      </c>
      <c r="DA6" s="33">
        <f t="shared" si="11"/>
        <v>45.1</v>
      </c>
      <c r="DB6" s="33">
        <f t="shared" si="11"/>
        <v>85.97</v>
      </c>
      <c r="DC6" s="33">
        <f t="shared" si="11"/>
        <v>86.89</v>
      </c>
      <c r="DD6" s="33">
        <f t="shared" si="11"/>
        <v>87.79</v>
      </c>
      <c r="DE6" s="33">
        <f t="shared" si="11"/>
        <v>88.34</v>
      </c>
      <c r="DF6" s="33">
        <f t="shared" si="11"/>
        <v>88.02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【0.01】</v>
      </c>
    </row>
    <row r="7" spans="1:144" s="34" customFormat="1">
      <c r="A7" s="26"/>
      <c r="B7" s="35">
        <v>2014</v>
      </c>
      <c r="C7" s="35">
        <v>302066</v>
      </c>
      <c r="D7" s="35">
        <v>47</v>
      </c>
      <c r="E7" s="35">
        <v>17</v>
      </c>
      <c r="F7" s="35">
        <v>9</v>
      </c>
      <c r="G7" s="35">
        <v>0</v>
      </c>
      <c r="H7" s="35" t="s">
        <v>96</v>
      </c>
      <c r="I7" s="35" t="s">
        <v>97</v>
      </c>
      <c r="J7" s="35" t="s">
        <v>98</v>
      </c>
      <c r="K7" s="35" t="s">
        <v>99</v>
      </c>
      <c r="L7" s="35" t="s">
        <v>100</v>
      </c>
      <c r="M7" s="36" t="s">
        <v>101</v>
      </c>
      <c r="N7" s="36" t="s">
        <v>102</v>
      </c>
      <c r="O7" s="36">
        <v>0.2</v>
      </c>
      <c r="P7" s="36">
        <v>100</v>
      </c>
      <c r="Q7" s="36">
        <v>3780</v>
      </c>
      <c r="R7" s="36">
        <v>78661</v>
      </c>
      <c r="S7" s="36">
        <v>1026.9100000000001</v>
      </c>
      <c r="T7" s="36">
        <v>76.599999999999994</v>
      </c>
      <c r="U7" s="36">
        <v>153</v>
      </c>
      <c r="V7" s="36">
        <v>0.15</v>
      </c>
      <c r="W7" s="36">
        <v>1020</v>
      </c>
      <c r="X7" s="36">
        <v>41.12</v>
      </c>
      <c r="Y7" s="36">
        <v>41.67</v>
      </c>
      <c r="Z7" s="36">
        <v>38.94</v>
      </c>
      <c r="AA7" s="36">
        <v>37.92</v>
      </c>
      <c r="AB7" s="36">
        <v>37.74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12816.51</v>
      </c>
      <c r="BF7" s="36">
        <v>12281.73</v>
      </c>
      <c r="BG7" s="36">
        <v>12195.92</v>
      </c>
      <c r="BH7" s="36">
        <v>11330.59</v>
      </c>
      <c r="BI7" s="36">
        <v>10408.209999999999</v>
      </c>
      <c r="BJ7" s="36">
        <v>3517.27</v>
      </c>
      <c r="BK7" s="36">
        <v>2988.96</v>
      </c>
      <c r="BL7" s="36">
        <v>3055.24</v>
      </c>
      <c r="BM7" s="36">
        <v>2574.4699999999998</v>
      </c>
      <c r="BN7" s="36">
        <v>2784</v>
      </c>
      <c r="BO7" s="36">
        <v>2665.67</v>
      </c>
      <c r="BP7" s="36">
        <v>14.99</v>
      </c>
      <c r="BQ7" s="36">
        <v>14.68</v>
      </c>
      <c r="BR7" s="36">
        <v>13.9</v>
      </c>
      <c r="BS7" s="36">
        <v>13.89</v>
      </c>
      <c r="BT7" s="36">
        <v>13.96</v>
      </c>
      <c r="BU7" s="36">
        <v>23.57</v>
      </c>
      <c r="BV7" s="36">
        <v>26.99</v>
      </c>
      <c r="BW7" s="36">
        <v>29.25</v>
      </c>
      <c r="BX7" s="36">
        <v>31.04</v>
      </c>
      <c r="BY7" s="36">
        <v>29.21</v>
      </c>
      <c r="BZ7" s="36">
        <v>30.5</v>
      </c>
      <c r="CA7" s="36">
        <v>1602.98</v>
      </c>
      <c r="CB7" s="36">
        <v>1690.96</v>
      </c>
      <c r="CC7" s="36">
        <v>1881.2</v>
      </c>
      <c r="CD7" s="36">
        <v>2036.09</v>
      </c>
      <c r="CE7" s="36">
        <v>2090.66</v>
      </c>
      <c r="CF7" s="36">
        <v>746.34</v>
      </c>
      <c r="CG7" s="36">
        <v>663.6</v>
      </c>
      <c r="CH7" s="36">
        <v>622.30999999999995</v>
      </c>
      <c r="CI7" s="36">
        <v>589.39</v>
      </c>
      <c r="CJ7" s="36">
        <v>620.01</v>
      </c>
      <c r="CK7" s="36">
        <v>601.39</v>
      </c>
      <c r="CL7" s="36">
        <v>27.27</v>
      </c>
      <c r="CM7" s="36">
        <v>27.27</v>
      </c>
      <c r="CN7" s="36">
        <v>27.27</v>
      </c>
      <c r="CO7" s="36">
        <v>27.27</v>
      </c>
      <c r="CP7" s="36">
        <v>27.27</v>
      </c>
      <c r="CQ7" s="36">
        <v>36.83</v>
      </c>
      <c r="CR7" s="36">
        <v>38.97</v>
      </c>
      <c r="CS7" s="36">
        <v>39.119999999999997</v>
      </c>
      <c r="CT7" s="36">
        <v>41.24</v>
      </c>
      <c r="CU7" s="36">
        <v>43.1</v>
      </c>
      <c r="CV7" s="36">
        <v>39.880000000000003</v>
      </c>
      <c r="CW7" s="36">
        <v>44.52</v>
      </c>
      <c r="CX7" s="36">
        <v>44.52</v>
      </c>
      <c r="CY7" s="36">
        <v>45.45</v>
      </c>
      <c r="CZ7" s="36">
        <v>45.45</v>
      </c>
      <c r="DA7" s="36">
        <v>45.1</v>
      </c>
      <c r="DB7" s="36">
        <v>85.97</v>
      </c>
      <c r="DC7" s="36">
        <v>86.89</v>
      </c>
      <c r="DD7" s="36">
        <v>87.79</v>
      </c>
      <c r="DE7" s="36">
        <v>88.34</v>
      </c>
      <c r="DF7" s="36">
        <v>88.02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120812</cp:lastModifiedBy>
  <cp:lastPrinted>2016-02-19T05:52:28Z</cp:lastPrinted>
  <dcterms:created xsi:type="dcterms:W3CDTF">2016-02-03T09:23:16Z</dcterms:created>
  <dcterms:modified xsi:type="dcterms:W3CDTF">2016-02-23T09:37:20Z</dcterms:modified>
  <cp:category/>
</cp:coreProperties>
</file>