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O6" i="5"/>
  <c r="P10" i="4" s="1"/>
  <c r="N6" i="5"/>
  <c r="I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W8" i="4"/>
  <c r="P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<sst xmlns="http://schemas.openxmlformats.org/spreadsheetml/2006/main" count="221" uniqueCount="111">
  <si>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</si>
  <si>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</si>
  <si>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</si>
  <si>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</si>
  <si>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</si>
  <si>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</si>
  <si>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</si>
  <si>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</si>
  <si>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</si>
  <si>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</si>
  <si>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</si>
  <si>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</si>
  <si>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</si>
  <si>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</si>
  <si>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</si>
  <si>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</si>
  <si>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</si>
  <si>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</si>
  <si>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</si>
  <si>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</si>
  <si>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</si>
  <si>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</si>
  <si>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</si>
  <si>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</si>
  <si>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</si>
  <si>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</si>
  <si>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</si>
  <si>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</si>
  <si>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</si>
  <si>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</si>
  <si>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</si>
  <si>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</si>
  <si>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</si>
  <si>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</si>
  <si>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</si>
  <si>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</si>
  <si>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</si>
  <si>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</si>
  <si>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</si>
  <si>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</si>
  <si>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</si>
  <si>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</si>
  <si>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</si>
  <si>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</si>
  <si>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</si>
  <si>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</si>
  <si>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</si>
  <si>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</si>
  <si>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</si>
  <si>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</si>
  <si>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</si>
  <si>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</si>
  <si>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</si>
  <si>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</si>
  <si>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</si>
  <si>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</si>
  <si>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</si>
  <si>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</si>
  <si>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</si>
  <si>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</si>
  <si>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</si>
  <si>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</si>
  <si>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</si>
  <si>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</si>
  <si>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</si>
  <si>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</si>
  <si>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</si>
  <si>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</si>
  <si>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</si>
  <si>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</si>
  <si>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</si>
  <si>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</si>
  <si>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</si>
  <si>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</si>
  <si>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</si>
  <si>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</si>
  <si>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</si>
  <si>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</si>
  <si>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</si>
  <si>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</si>
  <si>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</si>
  <si>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</si>
  <si>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</si>
  <si>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</si>
  <si>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</si>
  <si>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</si>
  <si>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</si>
  <si>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</si>
  <si>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</si>
  <si>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</si>
  <si>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</si>
  <si>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</si>
  <si>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</si>
  <si>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</si>
  <si>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</si>
  <si>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</si>
  <si>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</si>
  <si>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</si>
  <si>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</si>
  <si>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</si>
  <si>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</si>
  <si>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</si>
  <si>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</si>
  <si>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</si>
  <si>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</si>
  <si>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</si>
  <si>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</si>
  <si>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</si>
  <si>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汚水処理原価は、類似団体より高い数値となっているため、接続率の向上や有収水量を増加に努め、汚水処理原価の改善に努めてまいります。
　施設利用率は、類似団体より低い状況が続いておりますので、今後もさらに接続促進の普及啓発・周知活動を行い、施設利用率を高めていけるよう努めてまいります。
　水洗化率は、類似団体より低い水準となっており、使用料収入の増加を図るためにも水洗化率向上の取り組みに努めてまいります。</t>
    <rPh sb="351" eb="353">
      <t>シセツ</t>
    </rPh>
    <rPh sb="353" eb="356">
      <t>リヨウリツ</t>
    </rPh>
    <rPh sb="358" eb="360">
      <t>ルイジ</t>
    </rPh>
    <rPh sb="360" eb="362">
      <t>ダンタイ</t>
    </rPh>
    <rPh sb="385" eb="387">
      <t>セツゾク</t>
    </rPh>
    <rPh sb="387" eb="389">
      <t>ソクシン</t>
    </rPh>
    <rPh sb="390" eb="392">
      <t>フキュウ</t>
    </rPh>
    <rPh sb="392" eb="394">
      <t>ケイハツ</t>
    </rPh>
    <rPh sb="395" eb="397">
      <t>シュウチ</t>
    </rPh>
    <rPh sb="397" eb="399">
      <t>カツドウ</t>
    </rPh>
    <rPh sb="400" eb="401">
      <t>オコナ</t>
    </rPh>
    <rPh sb="428" eb="431">
      <t>スイセンカ</t>
    </rPh>
    <rPh sb="431" eb="432">
      <t>リツ</t>
    </rPh>
    <rPh sb="434" eb="436">
      <t>ルイジ</t>
    </rPh>
    <rPh sb="436" eb="438">
      <t>ダンタイ</t>
    </rPh>
    <rPh sb="440" eb="441">
      <t>ヒク</t>
    </rPh>
    <rPh sb="442" eb="444">
      <t>スイジュン</t>
    </rPh>
    <rPh sb="451" eb="454">
      <t>シヨウリョウ</t>
    </rPh>
    <rPh sb="454" eb="456">
      <t>シュウニュウ</t>
    </rPh>
    <rPh sb="457" eb="459">
      <t>ゾウカ</t>
    </rPh>
    <rPh sb="460" eb="461">
      <t>ハカ</t>
    </rPh>
    <rPh sb="466" eb="469">
      <t>スイセンカ</t>
    </rPh>
    <rPh sb="469" eb="470">
      <t>リツ</t>
    </rPh>
    <rPh sb="470" eb="472">
      <t>コウジョウ</t>
    </rPh>
    <rPh sb="478" eb="479">
      <t>ツト</t>
    </rPh>
    <phoneticPr fontId="4"/>
  </si>
  <si>
    <t>　本市の農業集落排水事業は、平成17年度の市町村合併以前から旧田辺市域の10地域で行われている事業です。
　今後、人口減少により今後大幅な収入の増加は難しいと考えられますが、健全な経営を続けるために、施設維持管理経費の更なる節減に努めるとともに、平成28年度に行う予定の機能診断調査・最適整備構想（長期的な改修計画）に基づき、施設の長寿命化を図り、経営の安定化に努めてまいります。</t>
    <rPh sb="1" eb="2">
      <t>ホン</t>
    </rPh>
    <rPh sb="2" eb="3">
      <t>シ</t>
    </rPh>
    <rPh sb="4" eb="6">
      <t>ノウギョウ</t>
    </rPh>
    <rPh sb="6" eb="8">
      <t>シュウラク</t>
    </rPh>
    <rPh sb="8" eb="10">
      <t>ハイスイ</t>
    </rPh>
    <rPh sb="10" eb="12">
      <t>ジギョウ</t>
    </rPh>
    <rPh sb="31" eb="33">
      <t>タナベ</t>
    </rPh>
    <rPh sb="33" eb="34">
      <t>シ</t>
    </rPh>
    <rPh sb="34" eb="35">
      <t>イキ</t>
    </rPh>
    <rPh sb="38" eb="40">
      <t>チイキ</t>
    </rPh>
    <rPh sb="54" eb="56">
      <t>コンゴ</t>
    </rPh>
    <rPh sb="57" eb="59">
      <t>ジンコウ</t>
    </rPh>
    <rPh sb="59" eb="61">
      <t>ゲンショウ</t>
    </rPh>
    <rPh sb="115" eb="116">
      <t>ツト</t>
    </rPh>
    <rPh sb="130" eb="131">
      <t>オコナ</t>
    </rPh>
    <rPh sb="132" eb="134">
      <t>ヨテイ</t>
    </rPh>
    <rPh sb="139" eb="141">
      <t>チョウサ</t>
    </rPh>
    <rPh sb="144" eb="146">
      <t>セイビ</t>
    </rPh>
    <rPh sb="149" eb="152">
      <t>チョウキテキ</t>
    </rPh>
    <rPh sb="153" eb="155">
      <t>カイシュウ</t>
    </rPh>
    <rPh sb="155" eb="157">
      <t>ケイカク</t>
    </rPh>
    <rPh sb="159" eb="160">
      <t>モト</t>
    </rPh>
    <rPh sb="163" eb="165">
      <t>シセツ</t>
    </rPh>
    <rPh sb="166" eb="167">
      <t>チョウ</t>
    </rPh>
    <rPh sb="167" eb="170">
      <t>ジュミョウカ</t>
    </rPh>
    <rPh sb="171" eb="172">
      <t>ハカ</t>
    </rPh>
    <phoneticPr fontId="4"/>
  </si>
  <si>
    <t>　建設時から11年～24年が経過しており改修等が必要な時期となってきているため、計画的な改修が必要と考え、平成28年度に、施設及び管路等の機能診断調査と最適整備構想（長期的な改修計画）の策定を予定し、計画的な改修計画に基づき、施設の長寿命化を図りたいと考えております。</t>
    <rPh sb="1" eb="4">
      <t>ケンセツジ</t>
    </rPh>
    <rPh sb="8" eb="9">
      <t>ネン</t>
    </rPh>
    <rPh sb="12" eb="13">
      <t>ネン</t>
    </rPh>
    <rPh sb="14" eb="16">
      <t>ケイカ</t>
    </rPh>
    <rPh sb="20" eb="22">
      <t>カイシュウ</t>
    </rPh>
    <rPh sb="22" eb="23">
      <t>トウ</t>
    </rPh>
    <rPh sb="24" eb="26">
      <t>ヒツヨウ</t>
    </rPh>
    <rPh sb="27" eb="29">
      <t>ジキ</t>
    </rPh>
    <rPh sb="40" eb="43">
      <t>ケイカクテキ</t>
    </rPh>
    <rPh sb="44" eb="46">
      <t>カイシュウ</t>
    </rPh>
    <rPh sb="47" eb="49">
      <t>ヒツヨウ</t>
    </rPh>
    <rPh sb="50" eb="51">
      <t>カンガ</t>
    </rPh>
    <rPh sb="53" eb="55">
      <t>ヘイセイ</t>
    </rPh>
    <rPh sb="57" eb="59">
      <t>ネンド</t>
    </rPh>
    <rPh sb="96" eb="98">
      <t>ヨテイ</t>
    </rPh>
    <rPh sb="100" eb="103">
      <t>ケイカクテキ</t>
    </rPh>
    <rPh sb="104" eb="106">
      <t>カイシュウ</t>
    </rPh>
    <rPh sb="106" eb="108">
      <t>ケイカク</t>
    </rPh>
    <rPh sb="109" eb="110">
      <t>モト</t>
    </rPh>
    <rPh sb="113" eb="115">
      <t>シセツ</t>
    </rPh>
    <rPh sb="116" eb="117">
      <t>チョウ</t>
    </rPh>
    <rPh sb="117" eb="120">
      <t>ジュミョウカ</t>
    </rPh>
    <rPh sb="121" eb="122">
      <t>ハカ</t>
    </rPh>
    <rPh sb="126" eb="12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</si>
</sst>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0.03</c:v>
                </c:pt>
                <c:pt idx="3" formatCode="#,##0.00;&quot;△&quot;#,##0.00;&quot;-&quot;">
                  <c:v>0.09</c:v>
                </c:pt>
                <c:pt idx="4">
                  <c:v>0</c:v>
                </c:pt>
              </c:numCache>
            </c:numRef>
          </c:val>
        </c:ser>
        <c:dLbls>
          <c:showLegendKey val="0"/>
          <c:showVal val="0"/>
          <c:showCatName val="0"/>
          <c:showSerName val="0"/>
          <c:showPercent val="0"/>
          <c:showBubbleSize val="0"/>
        </c:dLbls>
        <c:gapWidth val="150"/>
        <c:axId val="83508224"/>
        <c:axId val="835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3508224"/>
        <c:axId val="83547264"/>
      </c:lineChart>
      <c:dateAx>
        <c:axId val="83508224"/>
        <c:scaling>
          <c:orientation val="minMax"/>
        </c:scaling>
        <c:delete val="1"/>
        <c:axPos val="b"/>
        <c:numFmt formatCode="ge" sourceLinked="1"/>
        <c:majorTickMark val="none"/>
        <c:minorTickMark val="none"/>
        <c:tickLblPos val="none"/>
        <c:crossAx val="83547264"/>
        <c:crosses val="autoZero"/>
        <c:auto val="1"/>
        <c:lblOffset val="100"/>
        <c:baseTimeUnit val="years"/>
      </c:dateAx>
      <c:valAx>
        <c:axId val="835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48.46</c:v>
                </c:pt>
                <c:pt idx="1">
                  <c:v>48.46</c:v>
                </c:pt>
                <c:pt idx="2">
                  <c:v>48.46</c:v>
                </c:pt>
                <c:pt idx="3">
                  <c:v>48.46</c:v>
                </c:pt>
                <c:pt idx="4">
                  <c:v>46.83</c:v>
                </c:pt>
              </c:numCache>
            </c:numRef>
          </c:val>
        </c:ser>
        <c:dLbls>
          <c:showLegendKey val="0"/>
          <c:showVal val="0"/>
          <c:showCatName val="0"/>
          <c:showSerName val="0"/>
          <c:showPercent val="0"/>
          <c:showBubbleSize val="0"/>
        </c:dLbls>
        <c:gapWidth val="150"/>
        <c:axId val="86777216"/>
        <c:axId val="867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6777216"/>
        <c:axId val="86787584"/>
      </c:lineChart>
      <c:dateAx>
        <c:axId val="86777216"/>
        <c:scaling>
          <c:orientation val="minMax"/>
        </c:scaling>
        <c:delete val="1"/>
        <c:axPos val="b"/>
        <c:numFmt formatCode="ge" sourceLinked="1"/>
        <c:majorTickMark val="none"/>
        <c:minorTickMark val="none"/>
        <c:tickLblPos val="none"/>
        <c:crossAx val="86787584"/>
        <c:crosses val="autoZero"/>
        <c:auto val="1"/>
        <c:lblOffset val="100"/>
        <c:baseTimeUnit val="years"/>
      </c:dateAx>
      <c:valAx>
        <c:axId val="867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81.69</c:v>
                </c:pt>
                <c:pt idx="1">
                  <c:v>81.99</c:v>
                </c:pt>
                <c:pt idx="2">
                  <c:v>82.35</c:v>
                </c:pt>
                <c:pt idx="3">
                  <c:v>82.52</c:v>
                </c:pt>
                <c:pt idx="4">
                  <c:v>81.849999999999994</c:v>
                </c:pt>
              </c:numCache>
            </c:numRef>
          </c:val>
        </c:ser>
        <c:dLbls>
          <c:showLegendKey val="0"/>
          <c:showVal val="0"/>
          <c:showCatName val="0"/>
          <c:showSerName val="0"/>
          <c:showPercent val="0"/>
          <c:showBubbleSize val="0"/>
        </c:dLbls>
        <c:gapWidth val="150"/>
        <c:axId val="86805504"/>
        <c:axId val="868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6805504"/>
        <c:axId val="86824064"/>
      </c:lineChart>
      <c:dateAx>
        <c:axId val="86805504"/>
        <c:scaling>
          <c:orientation val="minMax"/>
        </c:scaling>
        <c:delete val="1"/>
        <c:axPos val="b"/>
        <c:numFmt formatCode="ge" sourceLinked="1"/>
        <c:majorTickMark val="none"/>
        <c:minorTickMark val="none"/>
        <c:tickLblPos val="none"/>
        <c:crossAx val="86824064"/>
        <c:crosses val="autoZero"/>
        <c:auto val="1"/>
        <c:lblOffset val="100"/>
        <c:baseTimeUnit val="years"/>
      </c:dateAx>
      <c:valAx>
        <c:axId val="868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55.61</c:v>
                </c:pt>
                <c:pt idx="1">
                  <c:v>59.04</c:v>
                </c:pt>
                <c:pt idx="2">
                  <c:v>54.79</c:v>
                </c:pt>
                <c:pt idx="3">
                  <c:v>54.34</c:v>
                </c:pt>
                <c:pt idx="4">
                  <c:v>55.06</c:v>
                </c:pt>
              </c:numCache>
            </c:numRef>
          </c:val>
        </c:ser>
        <c:dLbls>
          <c:showLegendKey val="0"/>
          <c:showVal val="0"/>
          <c:showCatName val="0"/>
          <c:showSerName val="0"/>
          <c:showPercent val="0"/>
          <c:showBubbleSize val="0"/>
        </c:dLbls>
        <c:gapWidth val="150"/>
        <c:axId val="84232832"/>
        <c:axId val="842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32832"/>
        <c:axId val="84239104"/>
      </c:lineChart>
      <c:dateAx>
        <c:axId val="84232832"/>
        <c:scaling>
          <c:orientation val="minMax"/>
        </c:scaling>
        <c:delete val="1"/>
        <c:axPos val="b"/>
        <c:numFmt formatCode="ge" sourceLinked="1"/>
        <c:majorTickMark val="none"/>
        <c:minorTickMark val="none"/>
        <c:tickLblPos val="none"/>
        <c:crossAx val="84239104"/>
        <c:crosses val="autoZero"/>
        <c:auto val="1"/>
        <c:lblOffset val="100"/>
        <c:baseTimeUnit val="years"/>
      </c:dateAx>
      <c:valAx>
        <c:axId val="842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78752"/>
        <c:axId val="863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78752"/>
        <c:axId val="86389120"/>
      </c:lineChart>
      <c:dateAx>
        <c:axId val="86378752"/>
        <c:scaling>
          <c:orientation val="minMax"/>
        </c:scaling>
        <c:delete val="1"/>
        <c:axPos val="b"/>
        <c:numFmt formatCode="ge" sourceLinked="1"/>
        <c:majorTickMark val="none"/>
        <c:minorTickMark val="none"/>
        <c:tickLblPos val="none"/>
        <c:crossAx val="86389120"/>
        <c:crosses val="autoZero"/>
        <c:auto val="1"/>
        <c:lblOffset val="100"/>
        <c:baseTimeUnit val="years"/>
      </c:dateAx>
      <c:valAx>
        <c:axId val="863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11136"/>
        <c:axId val="864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11136"/>
        <c:axId val="86417408"/>
      </c:lineChart>
      <c:dateAx>
        <c:axId val="86411136"/>
        <c:scaling>
          <c:orientation val="minMax"/>
        </c:scaling>
        <c:delete val="1"/>
        <c:axPos val="b"/>
        <c:numFmt formatCode="ge" sourceLinked="1"/>
        <c:majorTickMark val="none"/>
        <c:minorTickMark val="none"/>
        <c:tickLblPos val="none"/>
        <c:crossAx val="86417408"/>
        <c:crosses val="autoZero"/>
        <c:auto val="1"/>
        <c:lblOffset val="100"/>
        <c:baseTimeUnit val="years"/>
      </c:dateAx>
      <c:valAx>
        <c:axId val="864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31616"/>
        <c:axId val="865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31616"/>
        <c:axId val="86532096"/>
      </c:lineChart>
      <c:dateAx>
        <c:axId val="86431616"/>
        <c:scaling>
          <c:orientation val="minMax"/>
        </c:scaling>
        <c:delete val="1"/>
        <c:axPos val="b"/>
        <c:numFmt formatCode="ge" sourceLinked="1"/>
        <c:majorTickMark val="none"/>
        <c:minorTickMark val="none"/>
        <c:tickLblPos val="none"/>
        <c:crossAx val="86532096"/>
        <c:crosses val="autoZero"/>
        <c:auto val="1"/>
        <c:lblOffset val="100"/>
        <c:baseTimeUnit val="years"/>
      </c:dateAx>
      <c:valAx>
        <c:axId val="865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54112"/>
        <c:axId val="865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54112"/>
        <c:axId val="86556032"/>
      </c:lineChart>
      <c:dateAx>
        <c:axId val="86554112"/>
        <c:scaling>
          <c:orientation val="minMax"/>
        </c:scaling>
        <c:delete val="1"/>
        <c:axPos val="b"/>
        <c:numFmt formatCode="ge" sourceLinked="1"/>
        <c:majorTickMark val="none"/>
        <c:minorTickMark val="none"/>
        <c:tickLblPos val="none"/>
        <c:crossAx val="86556032"/>
        <c:crosses val="autoZero"/>
        <c:auto val="1"/>
        <c:lblOffset val="100"/>
        <c:baseTimeUnit val="years"/>
      </c:dateAx>
      <c:valAx>
        <c:axId val="8655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1688.45</c:v>
                </c:pt>
                <c:pt idx="1">
                  <c:v>1587.03</c:v>
                </c:pt>
                <c:pt idx="2">
                  <c:v>1548.32</c:v>
                </c:pt>
                <c:pt idx="3">
                  <c:v>1447.22</c:v>
                </c:pt>
                <c:pt idx="4">
                  <c:v>1171.56</c:v>
                </c:pt>
              </c:numCache>
            </c:numRef>
          </c:val>
        </c:ser>
        <c:dLbls>
          <c:showLegendKey val="0"/>
          <c:showVal val="0"/>
          <c:showCatName val="0"/>
          <c:showSerName val="0"/>
          <c:showPercent val="0"/>
          <c:showBubbleSize val="0"/>
        </c:dLbls>
        <c:gapWidth val="150"/>
        <c:axId val="86606976"/>
        <c:axId val="866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6606976"/>
        <c:axId val="86608896"/>
      </c:lineChart>
      <c:dateAx>
        <c:axId val="86606976"/>
        <c:scaling>
          <c:orientation val="minMax"/>
        </c:scaling>
        <c:delete val="1"/>
        <c:axPos val="b"/>
        <c:numFmt formatCode="ge" sourceLinked="1"/>
        <c:majorTickMark val="none"/>
        <c:minorTickMark val="none"/>
        <c:tickLblPos val="none"/>
        <c:crossAx val="86608896"/>
        <c:crosses val="autoZero"/>
        <c:auto val="1"/>
        <c:lblOffset val="100"/>
        <c:baseTimeUnit val="years"/>
      </c:dateAx>
      <c:valAx>
        <c:axId val="866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40.94</c:v>
                </c:pt>
                <c:pt idx="1">
                  <c:v>36.17</c:v>
                </c:pt>
                <c:pt idx="2">
                  <c:v>39.1</c:v>
                </c:pt>
                <c:pt idx="3">
                  <c:v>38.520000000000003</c:v>
                </c:pt>
                <c:pt idx="4">
                  <c:v>39.19</c:v>
                </c:pt>
              </c:numCache>
            </c:numRef>
          </c:val>
        </c:ser>
        <c:dLbls>
          <c:showLegendKey val="0"/>
          <c:showVal val="0"/>
          <c:showCatName val="0"/>
          <c:showSerName val="0"/>
          <c:showPercent val="0"/>
          <c:showBubbleSize val="0"/>
        </c:dLbls>
        <c:gapWidth val="150"/>
        <c:axId val="86704896"/>
        <c:axId val="867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6704896"/>
        <c:axId val="86706816"/>
      </c:lineChart>
      <c:dateAx>
        <c:axId val="86704896"/>
        <c:scaling>
          <c:orientation val="minMax"/>
        </c:scaling>
        <c:delete val="1"/>
        <c:axPos val="b"/>
        <c:numFmt formatCode="ge" sourceLinked="1"/>
        <c:majorTickMark val="none"/>
        <c:minorTickMark val="none"/>
        <c:tickLblPos val="none"/>
        <c:crossAx val="86706816"/>
        <c:crosses val="autoZero"/>
        <c:auto val="1"/>
        <c:lblOffset val="100"/>
        <c:baseTimeUnit val="years"/>
      </c:dateAx>
      <c:valAx>
        <c:axId val="867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272.23</c:v>
                </c:pt>
                <c:pt idx="1">
                  <c:v>320.20999999999998</c:v>
                </c:pt>
                <c:pt idx="2">
                  <c:v>327.52</c:v>
                </c:pt>
                <c:pt idx="3">
                  <c:v>352.26</c:v>
                </c:pt>
                <c:pt idx="4">
                  <c:v>368.49</c:v>
                </c:pt>
              </c:numCache>
            </c:numRef>
          </c:val>
        </c:ser>
        <c:dLbls>
          <c:showLegendKey val="0"/>
          <c:showVal val="0"/>
          <c:showCatName val="0"/>
          <c:showSerName val="0"/>
          <c:showPercent val="0"/>
          <c:showBubbleSize val="0"/>
        </c:dLbls>
        <c:gapWidth val="150"/>
        <c:axId val="86736896"/>
        <c:axId val="867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6736896"/>
        <c:axId val="86738816"/>
      </c:lineChart>
      <c:dateAx>
        <c:axId val="86736896"/>
        <c:scaling>
          <c:orientation val="minMax"/>
        </c:scaling>
        <c:delete val="1"/>
        <c:axPos val="b"/>
        <c:numFmt formatCode="ge" sourceLinked="1"/>
        <c:majorTickMark val="none"/>
        <c:minorTickMark val="none"/>
        <c:tickLblPos val="none"/>
        <c:crossAx val="86738816"/>
        <c:crosses val="autoZero"/>
        <c:auto val="1"/>
        <c:lblOffset val="100"/>
        <c:baseTimeUnit val="years"/>
      </c:dateAx>
      <c:valAx>
        <c:axId val="867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田辺市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78661</v>
      </c>
      <c r="AM8" s="64"/>
      <c r="AN8" s="64"/>
      <c r="AO8" s="64"/>
      <c r="AP8" s="64"/>
      <c r="AQ8" s="64"/>
      <c r="AR8" s="64"/>
      <c r="AS8" s="64"/>
      <c r="AT8" s="63">
        <f>データ!S6</f>
        <v>1026.9100000000001</v>
      </c>
      <c r="AU8" s="63"/>
      <c r="AV8" s="63"/>
      <c r="AW8" s="63"/>
      <c r="AX8" s="63"/>
      <c r="AY8" s="63"/>
      <c r="AZ8" s="63"/>
      <c r="BA8" s="63"/>
      <c r="BB8" s="63">
        <f>データ!T6</f>
        <v>76.599999999999994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11.19</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8749</v>
      </c>
      <c r="AM10" s="64"/>
      <c r="AN10" s="64"/>
      <c r="AO10" s="64"/>
      <c r="AP10" s="64"/>
      <c r="AQ10" s="64"/>
      <c r="AR10" s="64"/>
      <c r="AS10" s="64"/>
      <c r="AT10" s="63">
        <f>データ!V6</f>
        <v>3.35</v>
      </c>
      <c r="AU10" s="63"/>
      <c r="AV10" s="63"/>
      <c r="AW10" s="63"/>
      <c r="AX10" s="63"/>
      <c r="AY10" s="63"/>
      <c r="AZ10" s="63"/>
      <c r="BA10" s="63"/>
      <c r="BB10" s="63">
        <f>データ!W6</f>
        <v>2611.64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302066</v>
      </c>
      <c r="D6" s="31">
        <f t="shared" si="3"/>
        <v>47</v>
      </c>
      <c r="E6" s="31">
        <f t="shared" si="3"/>
        <v>17</v>
      </c>
      <c r="F6" s="31">
        <f t="shared" si="3"/>
        <v>5</v>
      </c>
      <c r="G6" s="31">
        <f t="shared" si="3"/>
        <v>0</v>
      </c>
      <c r="H6" s="31" t="str">
        <f t="shared" si="3"/>
        <v>和歌山県　田辺市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11.19</v>
      </c>
      <c r="P6" s="32">
        <f t="shared" si="3"/>
        <v>100</v>
      </c>
      <c r="Q6" s="32">
        <f t="shared" si="3"/>
        <v>3780</v>
      </c>
      <c r="R6" s="32">
        <f t="shared" si="3"/>
        <v>78661</v>
      </c>
      <c r="S6" s="32">
        <f t="shared" si="3"/>
        <v>1026.9100000000001</v>
      </c>
      <c r="T6" s="32">
        <f t="shared" si="3"/>
        <v>76.599999999999994</v>
      </c>
      <c r="U6" s="32">
        <f t="shared" si="3"/>
        <v>8749</v>
      </c>
      <c r="V6" s="32">
        <f t="shared" si="3"/>
        <v>3.35</v>
      </c>
      <c r="W6" s="32">
        <f t="shared" si="3"/>
        <v>2611.64</v>
      </c>
      <c r="X6" s="33">
        <f>IF(X7="",NA(),X7)</f>
        <v>55.61</v>
      </c>
      <c r="Y6" s="33">
        <f t="shared" ref="Y6:AG6" si="4">IF(Y7="",NA(),Y7)</f>
        <v>59.04</v>
      </c>
      <c r="Z6" s="33">
        <f t="shared" si="4"/>
        <v>54.79</v>
      </c>
      <c r="AA6" s="33">
        <f t="shared" si="4"/>
        <v>54.34</v>
      </c>
      <c r="AB6" s="33">
        <f t="shared" si="4"/>
        <v>55.06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1688.45</v>
      </c>
      <c r="BF6" s="33">
        <f t="shared" ref="BF6:BN6" si="7">IF(BF7="",NA(),BF7)</f>
        <v>1587.03</v>
      </c>
      <c r="BG6" s="33">
        <f t="shared" si="7"/>
        <v>1548.32</v>
      </c>
      <c r="BH6" s="33">
        <f t="shared" si="7"/>
        <v>1447.22</v>
      </c>
      <c r="BI6" s="33">
        <f t="shared" si="7"/>
        <v>1171.56</v>
      </c>
      <c r="BJ6" s="33">
        <f t="shared" si="7"/>
        <v>1267.26</v>
      </c>
      <c r="BK6" s="33">
        <f t="shared" si="7"/>
        <v>1239.2</v>
      </c>
      <c r="BL6" s="33">
        <f t="shared" si="7"/>
        <v>1197.82</v>
      </c>
      <c r="BM6" s="33">
        <f t="shared" si="7"/>
        <v>1126.77</v>
      </c>
      <c r="BN6" s="33">
        <f t="shared" si="7"/>
        <v>1044.8</v>
      </c>
      <c r="BO6" s="32" t="str">
        <f>IF(BO7="","",IF(BO7="-","【-】","【"&amp;SUBSTITUTE(TEXT(BO7,"#,##0.00"),"-","△")&amp;"】"))</f>
        <v>【992.47】</v>
      </c>
      <c r="BP6" s="33">
        <f>IF(BP7="",NA(),BP7)</f>
        <v>40.94</v>
      </c>
      <c r="BQ6" s="33">
        <f t="shared" ref="BQ6:BY6" si="8">IF(BQ7="",NA(),BQ7)</f>
        <v>36.17</v>
      </c>
      <c r="BR6" s="33">
        <f t="shared" si="8"/>
        <v>39.1</v>
      </c>
      <c r="BS6" s="33">
        <f t="shared" si="8"/>
        <v>38.520000000000003</v>
      </c>
      <c r="BT6" s="33">
        <f t="shared" si="8"/>
        <v>39.19</v>
      </c>
      <c r="BU6" s="33">
        <f t="shared" si="8"/>
        <v>53.42</v>
      </c>
      <c r="BV6" s="33">
        <f t="shared" si="8"/>
        <v>51.56</v>
      </c>
      <c r="BW6" s="33">
        <f t="shared" si="8"/>
        <v>51.03</v>
      </c>
      <c r="BX6" s="33">
        <f t="shared" si="8"/>
        <v>50.9</v>
      </c>
      <c r="BY6" s="33">
        <f t="shared" si="8"/>
        <v>50.82</v>
      </c>
      <c r="BZ6" s="32" t="str">
        <f>IF(BZ7="","",IF(BZ7="-","【-】","【"&amp;SUBSTITUTE(TEXT(BZ7,"#,##0.00"),"-","△")&amp;"】"))</f>
        <v>【51.49】</v>
      </c>
      <c r="CA6" s="33">
        <f>IF(CA7="",NA(),CA7)</f>
        <v>272.23</v>
      </c>
      <c r="CB6" s="33">
        <f t="shared" ref="CB6:CJ6" si="9">IF(CB7="",NA(),CB7)</f>
        <v>320.20999999999998</v>
      </c>
      <c r="CC6" s="33">
        <f t="shared" si="9"/>
        <v>327.52</v>
      </c>
      <c r="CD6" s="33">
        <f t="shared" si="9"/>
        <v>352.26</v>
      </c>
      <c r="CE6" s="33">
        <f t="shared" si="9"/>
        <v>368.49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48.46</v>
      </c>
      <c r="CM6" s="33">
        <f t="shared" ref="CM6:CU6" si="10">IF(CM7="",NA(),CM7)</f>
        <v>48.46</v>
      </c>
      <c r="CN6" s="33">
        <f t="shared" si="10"/>
        <v>48.46</v>
      </c>
      <c r="CO6" s="33">
        <f t="shared" si="10"/>
        <v>48.46</v>
      </c>
      <c r="CP6" s="33">
        <f t="shared" si="10"/>
        <v>46.83</v>
      </c>
      <c r="CQ6" s="33">
        <f t="shared" si="10"/>
        <v>54.23</v>
      </c>
      <c r="CR6" s="33">
        <f t="shared" si="10"/>
        <v>55.2</v>
      </c>
      <c r="CS6" s="33">
        <f t="shared" si="10"/>
        <v>54.74</v>
      </c>
      <c r="CT6" s="33">
        <f t="shared" si="10"/>
        <v>53.78</v>
      </c>
      <c r="CU6" s="33">
        <f t="shared" si="10"/>
        <v>53.24</v>
      </c>
      <c r="CV6" s="32" t="str">
        <f>IF(CV7="","",IF(CV7="-","【-】","【"&amp;SUBSTITUTE(TEXT(CV7,"#,##0.00"),"-","△")&amp;"】"))</f>
        <v>【53.32】</v>
      </c>
      <c r="CW6" s="33">
        <f>IF(CW7="",NA(),CW7)</f>
        <v>81.69</v>
      </c>
      <c r="CX6" s="33">
        <f t="shared" ref="CX6:DF6" si="11">IF(CX7="",NA(),CX7)</f>
        <v>81.99</v>
      </c>
      <c r="CY6" s="33">
        <f t="shared" si="11"/>
        <v>82.35</v>
      </c>
      <c r="CZ6" s="33">
        <f t="shared" si="11"/>
        <v>82.52</v>
      </c>
      <c r="DA6" s="33">
        <f t="shared" si="11"/>
        <v>81.849999999999994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0.03</v>
      </c>
      <c r="EG6" s="33">
        <f t="shared" si="14"/>
        <v>0.09</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302066</v>
      </c>
      <c r="D7" s="35">
        <v>47</v>
      </c>
      <c r="E7" s="35">
        <v>17</v>
      </c>
      <c r="F7" s="35">
        <v>5</v>
      </c>
      <c r="G7" s="35">
        <v>0</v>
      </c>
      <c r="H7" s="35" t="s">
        <v>96</v>
      </c>
      <c r="I7" s="35" t="s">
        <v>97</v>
      </c>
      <c r="J7" s="35" t="s">
        <v>98</v>
      </c>
      <c r="K7" s="35" t="s">
        <v>99</v>
      </c>
      <c r="L7" s="35" t="s">
        <v>100</v>
      </c>
      <c r="M7" s="36" t="s">
        <v>101</v>
      </c>
      <c r="N7" s="36" t="s">
        <v>102</v>
      </c>
      <c r="O7" s="36">
        <v>11.19</v>
      </c>
      <c r="P7" s="36">
        <v>100</v>
      </c>
      <c r="Q7" s="36">
        <v>3780</v>
      </c>
      <c r="R7" s="36">
        <v>78661</v>
      </c>
      <c r="S7" s="36">
        <v>1026.9100000000001</v>
      </c>
      <c r="T7" s="36">
        <v>76.599999999999994</v>
      </c>
      <c r="U7" s="36">
        <v>8749</v>
      </c>
      <c r="V7" s="36">
        <v>3.35</v>
      </c>
      <c r="W7" s="36">
        <v>2611.64</v>
      </c>
      <c r="X7" s="36">
        <v>55.61</v>
      </c>
      <c r="Y7" s="36">
        <v>59.04</v>
      </c>
      <c r="Z7" s="36">
        <v>54.79</v>
      </c>
      <c r="AA7" s="36">
        <v>54.34</v>
      </c>
      <c r="AB7" s="36">
        <v>55.06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1688.45</v>
      </c>
      <c r="BF7" s="36">
        <v>1587.03</v>
      </c>
      <c r="BG7" s="36">
        <v>1548.32</v>
      </c>
      <c r="BH7" s="36">
        <v>1447.22</v>
      </c>
      <c r="BI7" s="36">
        <v>1171.56</v>
      </c>
      <c r="BJ7" s="36">
        <v>1267.26</v>
      </c>
      <c r="BK7" s="36">
        <v>1239.2</v>
      </c>
      <c r="BL7" s="36">
        <v>1197.82</v>
      </c>
      <c r="BM7" s="36">
        <v>1126.77</v>
      </c>
      <c r="BN7" s="36">
        <v>1044.8</v>
      </c>
      <c r="BO7" s="36">
        <v>992.47</v>
      </c>
      <c r="BP7" s="36">
        <v>40.94</v>
      </c>
      <c r="BQ7" s="36">
        <v>36.17</v>
      </c>
      <c r="BR7" s="36">
        <v>39.1</v>
      </c>
      <c r="BS7" s="36">
        <v>38.520000000000003</v>
      </c>
      <c r="BT7" s="36">
        <v>39.19</v>
      </c>
      <c r="BU7" s="36">
        <v>53.42</v>
      </c>
      <c r="BV7" s="36">
        <v>51.56</v>
      </c>
      <c r="BW7" s="36">
        <v>51.03</v>
      </c>
      <c r="BX7" s="36">
        <v>50.9</v>
      </c>
      <c r="BY7" s="36">
        <v>50.82</v>
      </c>
      <c r="BZ7" s="36">
        <v>51.49</v>
      </c>
      <c r="CA7" s="36">
        <v>272.23</v>
      </c>
      <c r="CB7" s="36">
        <v>320.20999999999998</v>
      </c>
      <c r="CC7" s="36">
        <v>327.52</v>
      </c>
      <c r="CD7" s="36">
        <v>352.26</v>
      </c>
      <c r="CE7" s="36">
        <v>368.49</v>
      </c>
      <c r="CF7" s="36">
        <v>269.12</v>
      </c>
      <c r="CG7" s="36">
        <v>283.26</v>
      </c>
      <c r="CH7" s="36">
        <v>289.60000000000002</v>
      </c>
      <c r="CI7" s="36">
        <v>293.27</v>
      </c>
      <c r="CJ7" s="36">
        <v>300.52</v>
      </c>
      <c r="CK7" s="36">
        <v>295.10000000000002</v>
      </c>
      <c r="CL7" s="36">
        <v>48.46</v>
      </c>
      <c r="CM7" s="36">
        <v>48.46</v>
      </c>
      <c r="CN7" s="36">
        <v>48.46</v>
      </c>
      <c r="CO7" s="36">
        <v>48.46</v>
      </c>
      <c r="CP7" s="36">
        <v>46.83</v>
      </c>
      <c r="CQ7" s="36">
        <v>54.23</v>
      </c>
      <c r="CR7" s="36">
        <v>55.2</v>
      </c>
      <c r="CS7" s="36">
        <v>54.74</v>
      </c>
      <c r="CT7" s="36">
        <v>53.78</v>
      </c>
      <c r="CU7" s="36">
        <v>53.24</v>
      </c>
      <c r="CV7" s="36">
        <v>53.32</v>
      </c>
      <c r="CW7" s="36">
        <v>81.69</v>
      </c>
      <c r="CX7" s="36">
        <v>81.99</v>
      </c>
      <c r="CY7" s="36">
        <v>82.35</v>
      </c>
      <c r="CZ7" s="36">
        <v>82.52</v>
      </c>
      <c r="DA7" s="36">
        <v>81.849999999999994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0.03</v>
      </c>
      <c r="EG7" s="36">
        <v>0.09</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dcterms:created xsi:type="dcterms:W3CDTF">2016-02-03T09:15:51Z</dcterms:created>
  <dcterms:modified xsi:type="dcterms:W3CDTF">2016-02-23T05:43:04Z</dcterms:modified>
  <cp:category/>
</cp:coreProperties>
</file>