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<sst xmlns="http://schemas.openxmlformats.org/spreadsheetml/2006/main" count="221" uniqueCount="111">
  <si>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</si>
  <si>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</si>
  <si>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</si>
  <si>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</si>
  <si>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</si>
  <si>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</si>
  <si>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</si>
  <si>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</si>
  <si>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</si>
  <si>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</si>
  <si>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</si>
  <si>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</si>
  <si>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</si>
  <si>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</si>
  <si>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</si>
  <si>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</si>
  <si>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</si>
  <si>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</si>
  <si>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</si>
  <si>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</si>
  <si>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</si>
  <si>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</si>
  <si>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</si>
  <si>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</si>
  <si>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</si>
  <si>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</si>
  <si>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</si>
  <si>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</si>
  <si>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</si>
  <si>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</si>
  <si>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</si>
  <si>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</si>
  <si>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</si>
  <si>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</si>
  <si>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</si>
  <si>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</si>
  <si>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</si>
  <si>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</si>
  <si>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</si>
  <si>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</si>
  <si>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</si>
  <si>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</si>
  <si>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</si>
  <si>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</si>
  <si>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</si>
  <si>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</si>
  <si>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</si>
  <si>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</si>
  <si>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</si>
  <si>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</si>
  <si>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</si>
  <si>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</si>
  <si>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</si>
  <si>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</si>
  <si>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</si>
  <si>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</si>
  <si>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</si>
  <si>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</si>
  <si>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</si>
  <si>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</si>
  <si>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</si>
  <si>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</si>
  <si>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</si>
  <si>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</si>
  <si>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</si>
  <si>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</si>
  <si>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</si>
  <si>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</si>
  <si>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</si>
  <si>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</si>
  <si>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</si>
  <si>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</si>
  <si>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</si>
  <si>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</si>
  <si>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</si>
  <si>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</si>
  <si>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</si>
  <si>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</si>
  <si>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</si>
  <si>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</si>
  <si>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</si>
  <si>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</si>
  <si>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</si>
  <si>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</si>
  <si>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</si>
  <si>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</si>
  <si>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</si>
  <si>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</si>
  <si>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</si>
  <si>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</si>
  <si>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</si>
  <si>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</si>
  <si>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</si>
  <si>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</si>
  <si>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</si>
  <si>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</si>
  <si>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</si>
  <si>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</si>
  <si>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</si>
  <si>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</si>
  <si>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</si>
  <si>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</si>
  <si>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</si>
  <si>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</si>
  <si>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</si>
  <si>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</si>
  <si>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</si>
  <si>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</si>
  <si>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施設利用率、水洗化率の分析については、施設未接続未加入者に対しての接続加入促進に取り組むとともに水需要の動向に応じて料金体系も含めた見直しをしていく必要がある。</t>
    <rPh sb="3" eb="6">
      <t>シュウエキテキ</t>
    </rPh>
    <rPh sb="6" eb="8">
      <t>シュウシ</t>
    </rPh>
    <rPh sb="8" eb="10">
      <t>ヒリツ</t>
    </rPh>
    <rPh sb="11" eb="13">
      <t>ケイヒ</t>
    </rPh>
    <rPh sb="13" eb="16">
      <t>カイシュウリツ</t>
    </rPh>
    <rPh sb="17" eb="19">
      <t>シセツ</t>
    </rPh>
    <rPh sb="19" eb="22">
      <t>リヨウリツ</t>
    </rPh>
    <rPh sb="23" eb="26">
      <t>スイセンカ</t>
    </rPh>
    <rPh sb="26" eb="27">
      <t>リツ</t>
    </rPh>
    <rPh sb="28" eb="30">
      <t>ブンセキ</t>
    </rPh>
    <rPh sb="36" eb="38">
      <t>シセツ</t>
    </rPh>
    <rPh sb="38" eb="39">
      <t>ミ</t>
    </rPh>
    <rPh sb="39" eb="41">
      <t>セツゾク</t>
    </rPh>
    <rPh sb="50" eb="52">
      <t>セツゾク</t>
    </rPh>
    <rPh sb="52" eb="54">
      <t>カニュウ</t>
    </rPh>
    <rPh sb="57" eb="58">
      <t>ト</t>
    </rPh>
    <rPh sb="59" eb="60">
      <t>ク</t>
    </rPh>
    <rPh sb="65" eb="66">
      <t>ミズ</t>
    </rPh>
    <rPh sb="66" eb="68">
      <t>ジュヨウ</t>
    </rPh>
    <rPh sb="69" eb="71">
      <t>ドウコウ</t>
    </rPh>
    <rPh sb="72" eb="73">
      <t>オウ</t>
    </rPh>
    <rPh sb="75" eb="77">
      <t>リョウキン</t>
    </rPh>
    <rPh sb="77" eb="79">
      <t>タイケイ</t>
    </rPh>
    <rPh sb="80" eb="81">
      <t>フク</t>
    </rPh>
    <rPh sb="83" eb="85">
      <t>ミナオ</t>
    </rPh>
    <rPh sb="91" eb="93">
      <t>ヒツヨウ</t>
    </rPh>
    <phoneticPr fontId="4"/>
  </si>
  <si>
    <t xml:space="preserve">
　供用開始後約１０年経過している。当面管路の更新は必要ないが、管路経年率を踏まえながら順次、更新していかなければならない。</t>
    <rPh sb="2" eb="4">
      <t>キョウヨウ</t>
    </rPh>
    <rPh sb="4" eb="7">
      <t>カイシゴ</t>
    </rPh>
    <rPh sb="7" eb="8">
      <t>ヤク</t>
    </rPh>
    <rPh sb="10" eb="11">
      <t>ネン</t>
    </rPh>
    <rPh sb="11" eb="13">
      <t>ケイカ</t>
    </rPh>
    <rPh sb="18" eb="20">
      <t>トウメン</t>
    </rPh>
    <rPh sb="20" eb="22">
      <t>カンロ</t>
    </rPh>
    <rPh sb="23" eb="25">
      <t>コウシン</t>
    </rPh>
    <rPh sb="26" eb="28">
      <t>ヒツヨウ</t>
    </rPh>
    <rPh sb="32" eb="34">
      <t>カンロ</t>
    </rPh>
    <rPh sb="34" eb="36">
      <t>ケイネン</t>
    </rPh>
    <rPh sb="36" eb="37">
      <t>リツ</t>
    </rPh>
    <rPh sb="38" eb="39">
      <t>フ</t>
    </rPh>
    <rPh sb="44" eb="46">
      <t>ジュンジ</t>
    </rPh>
    <rPh sb="47" eb="49">
      <t>コウシン</t>
    </rPh>
    <phoneticPr fontId="4"/>
  </si>
  <si>
    <t xml:space="preserve">
　当該施設は比較的新しいが、今後、全体の改修が必要となってくる。また人口減少や節水型社会の進行等により、利用率および水需要の低下や水質の変化等が見込まれる。
　このことから、更なる費用削減や更新投資等に充てる財源の確保等、健全経営を継続するための改善点を洗い出し分析する必要がある。　</t>
    <rPh sb="2" eb="4">
      <t>トウガイ</t>
    </rPh>
    <rPh sb="4" eb="6">
      <t>シセツ</t>
    </rPh>
    <rPh sb="7" eb="10">
      <t>ヒカクテキ</t>
    </rPh>
    <rPh sb="10" eb="11">
      <t>アタラ</t>
    </rPh>
    <rPh sb="15" eb="17">
      <t>コンゴ</t>
    </rPh>
    <rPh sb="18" eb="20">
      <t>ゼンタイ</t>
    </rPh>
    <rPh sb="21" eb="23">
      <t>カイシュウ</t>
    </rPh>
    <rPh sb="24" eb="26">
      <t>ヒツヨウ</t>
    </rPh>
    <rPh sb="35" eb="37">
      <t>ジンコウ</t>
    </rPh>
    <rPh sb="37" eb="39">
      <t>ゲンショウ</t>
    </rPh>
    <rPh sb="40" eb="42">
      <t>セッスイ</t>
    </rPh>
    <rPh sb="42" eb="43">
      <t>カタ</t>
    </rPh>
    <rPh sb="43" eb="45">
      <t>シャカイ</t>
    </rPh>
    <rPh sb="46" eb="48">
      <t>シンコウ</t>
    </rPh>
    <rPh sb="48" eb="49">
      <t>トウ</t>
    </rPh>
    <rPh sb="53" eb="56">
      <t>リヨウリツ</t>
    </rPh>
    <rPh sb="59" eb="60">
      <t>ミズ</t>
    </rPh>
    <rPh sb="60" eb="62">
      <t>ジュヨウ</t>
    </rPh>
    <rPh sb="63" eb="65">
      <t>テイカ</t>
    </rPh>
    <rPh sb="66" eb="68">
      <t>スイシツ</t>
    </rPh>
    <rPh sb="69" eb="71">
      <t>ヘンカ</t>
    </rPh>
    <rPh sb="71" eb="72">
      <t>トウ</t>
    </rPh>
    <rPh sb="73" eb="75">
      <t>ミコ</t>
    </rPh>
    <rPh sb="88" eb="89">
      <t>サラ</t>
    </rPh>
    <rPh sb="91" eb="93">
      <t>ヒヨウ</t>
    </rPh>
    <rPh sb="93" eb="95">
      <t>サクゲン</t>
    </rPh>
    <rPh sb="96" eb="98">
      <t>コウシン</t>
    </rPh>
    <rPh sb="98" eb="100">
      <t>トウシ</t>
    </rPh>
    <rPh sb="100" eb="101">
      <t>トウ</t>
    </rPh>
    <rPh sb="102" eb="103">
      <t>ア</t>
    </rPh>
    <rPh sb="105" eb="107">
      <t>ザイゲン</t>
    </rPh>
    <rPh sb="108" eb="110">
      <t>カクホ</t>
    </rPh>
    <rPh sb="110" eb="111">
      <t>トウ</t>
    </rPh>
    <rPh sb="112" eb="114">
      <t>ケンゼン</t>
    </rPh>
    <rPh sb="114" eb="116">
      <t>ケイエイ</t>
    </rPh>
    <rPh sb="117" eb="119">
      <t>ケイゾク</t>
    </rPh>
    <rPh sb="124" eb="127">
      <t>カイゼンテン</t>
    </rPh>
    <rPh sb="128" eb="129">
      <t>アラ</t>
    </rPh>
    <rPh sb="130" eb="131">
      <t>ダ</t>
    </rPh>
    <rPh sb="132" eb="134">
      <t>ブンセキ</t>
    </rPh>
    <rPh sb="136" eb="1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</si>
</sst>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003200"/>
        <c:axId val="780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78003200"/>
        <c:axId val="78042240"/>
      </c:lineChart>
      <c:dateAx>
        <c:axId val="78003200"/>
        <c:scaling>
          <c:orientation val="minMax"/>
        </c:scaling>
        <c:delete val="1"/>
        <c:axPos val="b"/>
        <c:numFmt formatCode="ge" sourceLinked="1"/>
        <c:majorTickMark val="none"/>
        <c:minorTickMark val="none"/>
        <c:tickLblPos val="none"/>
        <c:crossAx val="78042240"/>
        <c:crosses val="autoZero"/>
        <c:auto val="1"/>
        <c:lblOffset val="100"/>
        <c:baseTimeUnit val="years"/>
      </c:dateAx>
      <c:valAx>
        <c:axId val="780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5.17</c:v>
                </c:pt>
                <c:pt idx="1">
                  <c:v>10.49</c:v>
                </c:pt>
                <c:pt idx="2">
                  <c:v>9.51</c:v>
                </c:pt>
                <c:pt idx="3">
                  <c:v>9.51</c:v>
                </c:pt>
                <c:pt idx="4">
                  <c:v>9.3699999999999992</c:v>
                </c:pt>
              </c:numCache>
            </c:numRef>
          </c:val>
        </c:ser>
        <c:dLbls>
          <c:showLegendKey val="0"/>
          <c:showVal val="0"/>
          <c:showCatName val="0"/>
          <c:showSerName val="0"/>
          <c:showPercent val="0"/>
          <c:showBubbleSize val="0"/>
        </c:dLbls>
        <c:gapWidth val="150"/>
        <c:axId val="85663104"/>
        <c:axId val="856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5663104"/>
        <c:axId val="85673472"/>
      </c:lineChart>
      <c:dateAx>
        <c:axId val="85663104"/>
        <c:scaling>
          <c:orientation val="minMax"/>
        </c:scaling>
        <c:delete val="1"/>
        <c:axPos val="b"/>
        <c:numFmt formatCode="ge" sourceLinked="1"/>
        <c:majorTickMark val="none"/>
        <c:minorTickMark val="none"/>
        <c:tickLblPos val="none"/>
        <c:crossAx val="85673472"/>
        <c:crosses val="autoZero"/>
        <c:auto val="1"/>
        <c:lblOffset val="100"/>
        <c:baseTimeUnit val="years"/>
      </c:dateAx>
      <c:valAx>
        <c:axId val="856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61.66</c:v>
                </c:pt>
                <c:pt idx="1">
                  <c:v>64.56</c:v>
                </c:pt>
                <c:pt idx="2">
                  <c:v>66.33</c:v>
                </c:pt>
                <c:pt idx="3">
                  <c:v>68.44</c:v>
                </c:pt>
                <c:pt idx="4">
                  <c:v>69.66</c:v>
                </c:pt>
              </c:numCache>
            </c:numRef>
          </c:val>
        </c:ser>
        <c:dLbls>
          <c:showLegendKey val="0"/>
          <c:showVal val="0"/>
          <c:showCatName val="0"/>
          <c:showSerName val="0"/>
          <c:showPercent val="0"/>
          <c:showBubbleSize val="0"/>
        </c:dLbls>
        <c:gapWidth val="150"/>
        <c:axId val="85695488"/>
        <c:axId val="857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5695488"/>
        <c:axId val="85709952"/>
      </c:lineChart>
      <c:dateAx>
        <c:axId val="85695488"/>
        <c:scaling>
          <c:orientation val="minMax"/>
        </c:scaling>
        <c:delete val="1"/>
        <c:axPos val="b"/>
        <c:numFmt formatCode="ge" sourceLinked="1"/>
        <c:majorTickMark val="none"/>
        <c:minorTickMark val="none"/>
        <c:tickLblPos val="none"/>
        <c:crossAx val="85709952"/>
        <c:crosses val="autoZero"/>
        <c:auto val="1"/>
        <c:lblOffset val="100"/>
        <c:baseTimeUnit val="years"/>
      </c:dateAx>
      <c:valAx>
        <c:axId val="85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71.099999999999994</c:v>
                </c:pt>
                <c:pt idx="1">
                  <c:v>74.06</c:v>
                </c:pt>
                <c:pt idx="2">
                  <c:v>77.61</c:v>
                </c:pt>
                <c:pt idx="3">
                  <c:v>77.650000000000006</c:v>
                </c:pt>
                <c:pt idx="4">
                  <c:v>73.260000000000005</c:v>
                </c:pt>
              </c:numCache>
            </c:numRef>
          </c:val>
        </c:ser>
        <c:dLbls>
          <c:showLegendKey val="0"/>
          <c:showVal val="0"/>
          <c:showCatName val="0"/>
          <c:showSerName val="0"/>
          <c:showPercent val="0"/>
          <c:showBubbleSize val="0"/>
        </c:dLbls>
        <c:gapWidth val="150"/>
        <c:axId val="79710848"/>
        <c:axId val="797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10848"/>
        <c:axId val="79717120"/>
      </c:lineChart>
      <c:dateAx>
        <c:axId val="79710848"/>
        <c:scaling>
          <c:orientation val="minMax"/>
        </c:scaling>
        <c:delete val="1"/>
        <c:axPos val="b"/>
        <c:numFmt formatCode="ge" sourceLinked="1"/>
        <c:majorTickMark val="none"/>
        <c:minorTickMark val="none"/>
        <c:tickLblPos val="none"/>
        <c:crossAx val="79717120"/>
        <c:crosses val="autoZero"/>
        <c:auto val="1"/>
        <c:lblOffset val="100"/>
        <c:baseTimeUnit val="years"/>
      </c:dateAx>
      <c:valAx>
        <c:axId val="79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59616"/>
        <c:axId val="797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59616"/>
        <c:axId val="79769984"/>
      </c:lineChart>
      <c:dateAx>
        <c:axId val="79759616"/>
        <c:scaling>
          <c:orientation val="minMax"/>
        </c:scaling>
        <c:delete val="1"/>
        <c:axPos val="b"/>
        <c:numFmt formatCode="ge" sourceLinked="1"/>
        <c:majorTickMark val="none"/>
        <c:minorTickMark val="none"/>
        <c:tickLblPos val="none"/>
        <c:crossAx val="79769984"/>
        <c:crosses val="autoZero"/>
        <c:auto val="1"/>
        <c:lblOffset val="100"/>
        <c:baseTimeUnit val="years"/>
      </c:dateAx>
      <c:valAx>
        <c:axId val="797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96096"/>
        <c:axId val="798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96096"/>
        <c:axId val="79802368"/>
      </c:lineChart>
      <c:dateAx>
        <c:axId val="79796096"/>
        <c:scaling>
          <c:orientation val="minMax"/>
        </c:scaling>
        <c:delete val="1"/>
        <c:axPos val="b"/>
        <c:numFmt formatCode="ge" sourceLinked="1"/>
        <c:majorTickMark val="none"/>
        <c:minorTickMark val="none"/>
        <c:tickLblPos val="none"/>
        <c:crossAx val="79802368"/>
        <c:crosses val="autoZero"/>
        <c:auto val="1"/>
        <c:lblOffset val="100"/>
        <c:baseTimeUnit val="years"/>
      </c:dateAx>
      <c:valAx>
        <c:axId val="798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891840"/>
        <c:axId val="799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91840"/>
        <c:axId val="79914496"/>
      </c:lineChart>
      <c:dateAx>
        <c:axId val="79891840"/>
        <c:scaling>
          <c:orientation val="minMax"/>
        </c:scaling>
        <c:delete val="1"/>
        <c:axPos val="b"/>
        <c:numFmt formatCode="ge" sourceLinked="1"/>
        <c:majorTickMark val="none"/>
        <c:minorTickMark val="none"/>
        <c:tickLblPos val="none"/>
        <c:crossAx val="79914496"/>
        <c:crosses val="autoZero"/>
        <c:auto val="1"/>
        <c:lblOffset val="100"/>
        <c:baseTimeUnit val="years"/>
      </c:dateAx>
      <c:valAx>
        <c:axId val="79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36896"/>
        <c:axId val="799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36896"/>
        <c:axId val="79943168"/>
      </c:lineChart>
      <c:dateAx>
        <c:axId val="79936896"/>
        <c:scaling>
          <c:orientation val="minMax"/>
        </c:scaling>
        <c:delete val="1"/>
        <c:axPos val="b"/>
        <c:numFmt formatCode="ge" sourceLinked="1"/>
        <c:majorTickMark val="none"/>
        <c:minorTickMark val="none"/>
        <c:tickLblPos val="none"/>
        <c:crossAx val="79943168"/>
        <c:crosses val="autoZero"/>
        <c:auto val="1"/>
        <c:lblOffset val="100"/>
        <c:baseTimeUnit val="years"/>
      </c:dateAx>
      <c:valAx>
        <c:axId val="799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58400"/>
        <c:axId val="855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5558400"/>
        <c:axId val="85560320"/>
      </c:lineChart>
      <c:dateAx>
        <c:axId val="85558400"/>
        <c:scaling>
          <c:orientation val="minMax"/>
        </c:scaling>
        <c:delete val="1"/>
        <c:axPos val="b"/>
        <c:numFmt formatCode="ge" sourceLinked="1"/>
        <c:majorTickMark val="none"/>
        <c:minorTickMark val="none"/>
        <c:tickLblPos val="none"/>
        <c:crossAx val="85560320"/>
        <c:crosses val="autoZero"/>
        <c:auto val="1"/>
        <c:lblOffset val="100"/>
        <c:baseTimeUnit val="years"/>
      </c:dateAx>
      <c:valAx>
        <c:axId val="855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17.850000000000001</c:v>
                </c:pt>
                <c:pt idx="1">
                  <c:v>18.79</c:v>
                </c:pt>
                <c:pt idx="2">
                  <c:v>18.29</c:v>
                </c:pt>
                <c:pt idx="3">
                  <c:v>18.77</c:v>
                </c:pt>
                <c:pt idx="4">
                  <c:v>16.45</c:v>
                </c:pt>
              </c:numCache>
            </c:numRef>
          </c:val>
        </c:ser>
        <c:dLbls>
          <c:showLegendKey val="0"/>
          <c:showVal val="0"/>
          <c:showCatName val="0"/>
          <c:showSerName val="0"/>
          <c:showPercent val="0"/>
          <c:showBubbleSize val="0"/>
        </c:dLbls>
        <c:gapWidth val="150"/>
        <c:axId val="75367168"/>
        <c:axId val="753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75367168"/>
        <c:axId val="75369088"/>
      </c:lineChart>
      <c:dateAx>
        <c:axId val="75367168"/>
        <c:scaling>
          <c:orientation val="minMax"/>
        </c:scaling>
        <c:delete val="1"/>
        <c:axPos val="b"/>
        <c:numFmt formatCode="ge" sourceLinked="1"/>
        <c:majorTickMark val="none"/>
        <c:minorTickMark val="none"/>
        <c:tickLblPos val="none"/>
        <c:crossAx val="75369088"/>
        <c:crosses val="autoZero"/>
        <c:auto val="1"/>
        <c:lblOffset val="100"/>
        <c:baseTimeUnit val="years"/>
      </c:dateAx>
      <c:valAx>
        <c:axId val="753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648.37</c:v>
                </c:pt>
                <c:pt idx="1">
                  <c:v>574.28</c:v>
                </c:pt>
                <c:pt idx="2">
                  <c:v>640.67999999999995</c:v>
                </c:pt>
                <c:pt idx="3">
                  <c:v>637.46</c:v>
                </c:pt>
                <c:pt idx="4">
                  <c:v>753.66</c:v>
                </c:pt>
              </c:numCache>
            </c:numRef>
          </c:val>
        </c:ser>
        <c:dLbls>
          <c:showLegendKey val="0"/>
          <c:showVal val="0"/>
          <c:showCatName val="0"/>
          <c:showSerName val="0"/>
          <c:showPercent val="0"/>
          <c:showBubbleSize val="0"/>
        </c:dLbls>
        <c:gapWidth val="150"/>
        <c:axId val="75403264"/>
        <c:axId val="754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75403264"/>
        <c:axId val="75405184"/>
      </c:lineChart>
      <c:dateAx>
        <c:axId val="75403264"/>
        <c:scaling>
          <c:orientation val="minMax"/>
        </c:scaling>
        <c:delete val="1"/>
        <c:axPos val="b"/>
        <c:numFmt formatCode="ge" sourceLinked="1"/>
        <c:majorTickMark val="none"/>
        <c:minorTickMark val="none"/>
        <c:tickLblPos val="none"/>
        <c:crossAx val="75405184"/>
        <c:crosses val="autoZero"/>
        <c:auto val="1"/>
        <c:lblOffset val="100"/>
        <c:baseTimeUnit val="years"/>
      </c:dateAx>
      <c:valAx>
        <c:axId val="754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30215</v>
      </c>
      <c r="AM8" s="47"/>
      <c r="AN8" s="47"/>
      <c r="AO8" s="47"/>
      <c r="AP8" s="47"/>
      <c r="AQ8" s="47"/>
      <c r="AR8" s="47"/>
      <c r="AS8" s="47"/>
      <c r="AT8" s="43">
        <f>データ!S6</f>
        <v>36.89</v>
      </c>
      <c r="AU8" s="43"/>
      <c r="AV8" s="43"/>
      <c r="AW8" s="43"/>
      <c r="AX8" s="43"/>
      <c r="AY8" s="43"/>
      <c r="AZ8" s="43"/>
      <c r="BA8" s="43"/>
      <c r="BB8" s="43">
        <f>データ!T6</f>
        <v>819.06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1.18</v>
      </c>
      <c r="Q10" s="43"/>
      <c r="R10" s="43"/>
      <c r="S10" s="43"/>
      <c r="T10" s="43"/>
      <c r="U10" s="43"/>
      <c r="V10" s="43"/>
      <c r="W10" s="43">
        <f>データ!P6</f>
        <v>99.51</v>
      </c>
      <c r="X10" s="43"/>
      <c r="Y10" s="43"/>
      <c r="Z10" s="43"/>
      <c r="AA10" s="43"/>
      <c r="AB10" s="43"/>
      <c r="AC10" s="43"/>
      <c r="AD10" s="47">
        <f>データ!Q6</f>
        <v>2160</v>
      </c>
      <c r="AE10" s="47"/>
      <c r="AF10" s="47"/>
      <c r="AG10" s="47"/>
      <c r="AH10" s="47"/>
      <c r="AI10" s="47"/>
      <c r="AJ10" s="47"/>
      <c r="AK10" s="2"/>
      <c r="AL10" s="47">
        <f>データ!U6</f>
        <v>356</v>
      </c>
      <c r="AM10" s="47"/>
      <c r="AN10" s="47"/>
      <c r="AO10" s="47"/>
      <c r="AP10" s="47"/>
      <c r="AQ10" s="47"/>
      <c r="AR10" s="47"/>
      <c r="AS10" s="47"/>
      <c r="AT10" s="43">
        <f>データ!V6</f>
        <v>0.11</v>
      </c>
      <c r="AU10" s="43"/>
      <c r="AV10" s="43"/>
      <c r="AW10" s="43"/>
      <c r="AX10" s="43"/>
      <c r="AY10" s="43"/>
      <c r="AZ10" s="43"/>
      <c r="BA10" s="43"/>
      <c r="BB10" s="43">
        <f>データ!W6</f>
        <v>3236.36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302040</v>
      </c>
      <c r="D6" s="31">
        <f t="shared" si="3"/>
        <v>47</v>
      </c>
      <c r="E6" s="31">
        <f t="shared" si="3"/>
        <v>17</v>
      </c>
      <c r="F6" s="31">
        <f t="shared" si="3"/>
        <v>6</v>
      </c>
      <c r="G6" s="31">
        <f t="shared" si="3"/>
        <v>0</v>
      </c>
      <c r="H6" s="31" t="str">
        <f t="shared" si="3"/>
        <v>和歌山県　有田市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1.18</v>
      </c>
      <c r="P6" s="32">
        <f t="shared" si="3"/>
        <v>99.51</v>
      </c>
      <c r="Q6" s="32">
        <f t="shared" si="3"/>
        <v>2160</v>
      </c>
      <c r="R6" s="32">
        <f t="shared" si="3"/>
        <v>30215</v>
      </c>
      <c r="S6" s="32">
        <f t="shared" si="3"/>
        <v>36.89</v>
      </c>
      <c r="T6" s="32">
        <f t="shared" si="3"/>
        <v>819.06</v>
      </c>
      <c r="U6" s="32">
        <f t="shared" si="3"/>
        <v>356</v>
      </c>
      <c r="V6" s="32">
        <f t="shared" si="3"/>
        <v>0.11</v>
      </c>
      <c r="W6" s="32">
        <f t="shared" si="3"/>
        <v>3236.36</v>
      </c>
      <c r="X6" s="33">
        <f>IF(X7="",NA(),X7)</f>
        <v>71.099999999999994</v>
      </c>
      <c r="Y6" s="33">
        <f t="shared" ref="Y6:AG6" si="4">IF(Y7="",NA(),Y7)</f>
        <v>74.06</v>
      </c>
      <c r="Z6" s="33">
        <f t="shared" si="4"/>
        <v>77.61</v>
      </c>
      <c r="AA6" s="33">
        <f t="shared" si="4"/>
        <v>77.650000000000006</v>
      </c>
      <c r="AB6" s="33">
        <f t="shared" si="4"/>
        <v>73.260000000000005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17.850000000000001</v>
      </c>
      <c r="BQ6" s="33">
        <f t="shared" ref="BQ6:BY6" si="8">IF(BQ7="",NA(),BQ7)</f>
        <v>18.79</v>
      </c>
      <c r="BR6" s="33">
        <f t="shared" si="8"/>
        <v>18.29</v>
      </c>
      <c r="BS6" s="33">
        <f t="shared" si="8"/>
        <v>18.77</v>
      </c>
      <c r="BT6" s="33">
        <f t="shared" si="8"/>
        <v>16.45</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648.37</v>
      </c>
      <c r="CB6" s="33">
        <f t="shared" ref="CB6:CJ6" si="9">IF(CB7="",NA(),CB7)</f>
        <v>574.28</v>
      </c>
      <c r="CC6" s="33">
        <f t="shared" si="9"/>
        <v>640.67999999999995</v>
      </c>
      <c r="CD6" s="33">
        <f t="shared" si="9"/>
        <v>637.46</v>
      </c>
      <c r="CE6" s="33">
        <f t="shared" si="9"/>
        <v>753.66</v>
      </c>
      <c r="CF6" s="33">
        <f t="shared" si="9"/>
        <v>438.41</v>
      </c>
      <c r="CG6" s="33">
        <f t="shared" si="9"/>
        <v>459.38</v>
      </c>
      <c r="CH6" s="33">
        <f t="shared" si="9"/>
        <v>438.71</v>
      </c>
      <c r="CI6" s="33">
        <f t="shared" si="9"/>
        <v>463.38</v>
      </c>
      <c r="CJ6" s="33">
        <f t="shared" si="9"/>
        <v>510.15</v>
      </c>
      <c r="CK6" s="32" t="str">
        <f>IF(CK7="","",IF(CK7="-","【-】","【"&amp;SUBSTITUTE(TEXT(CK7,"#,##0.00"),"-","△")&amp;"】"))</f>
        <v>【419.50】</v>
      </c>
      <c r="CL6" s="33">
        <f>IF(CL7="",NA(),CL7)</f>
        <v>5.17</v>
      </c>
      <c r="CM6" s="33">
        <f t="shared" ref="CM6:CU6" si="10">IF(CM7="",NA(),CM7)</f>
        <v>10.49</v>
      </c>
      <c r="CN6" s="33">
        <f t="shared" si="10"/>
        <v>9.51</v>
      </c>
      <c r="CO6" s="33">
        <f t="shared" si="10"/>
        <v>9.51</v>
      </c>
      <c r="CP6" s="33">
        <f t="shared" si="10"/>
        <v>9.3699999999999992</v>
      </c>
      <c r="CQ6" s="33">
        <f t="shared" si="10"/>
        <v>31.9</v>
      </c>
      <c r="CR6" s="33">
        <f t="shared" si="10"/>
        <v>32.04</v>
      </c>
      <c r="CS6" s="33">
        <f t="shared" si="10"/>
        <v>33.81</v>
      </c>
      <c r="CT6" s="33">
        <f t="shared" si="10"/>
        <v>31.37</v>
      </c>
      <c r="CU6" s="33">
        <f t="shared" si="10"/>
        <v>29.86</v>
      </c>
      <c r="CV6" s="32" t="str">
        <f>IF(CV7="","",IF(CV7="-","【-】","【"&amp;SUBSTITUTE(TEXT(CV7,"#,##0.00"),"-","△")&amp;"】"))</f>
        <v>【35.64】</v>
      </c>
      <c r="CW6" s="33">
        <f>IF(CW7="",NA(),CW7)</f>
        <v>61.66</v>
      </c>
      <c r="CX6" s="33">
        <f t="shared" ref="CX6:DF6" si="11">IF(CX7="",NA(),CX7)</f>
        <v>64.56</v>
      </c>
      <c r="CY6" s="33">
        <f t="shared" si="11"/>
        <v>66.33</v>
      </c>
      <c r="CZ6" s="33">
        <f t="shared" si="11"/>
        <v>68.44</v>
      </c>
      <c r="DA6" s="33">
        <f t="shared" si="11"/>
        <v>69.66</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302040</v>
      </c>
      <c r="D7" s="35">
        <v>47</v>
      </c>
      <c r="E7" s="35">
        <v>17</v>
      </c>
      <c r="F7" s="35">
        <v>6</v>
      </c>
      <c r="G7" s="35">
        <v>0</v>
      </c>
      <c r="H7" s="35" t="s">
        <v>96</v>
      </c>
      <c r="I7" s="35" t="s">
        <v>97</v>
      </c>
      <c r="J7" s="35" t="s">
        <v>98</v>
      </c>
      <c r="K7" s="35" t="s">
        <v>99</v>
      </c>
      <c r="L7" s="35" t="s">
        <v>100</v>
      </c>
      <c r="M7" s="36" t="s">
        <v>101</v>
      </c>
      <c r="N7" s="36" t="s">
        <v>102</v>
      </c>
      <c r="O7" s="36">
        <v>1.18</v>
      </c>
      <c r="P7" s="36">
        <v>99.51</v>
      </c>
      <c r="Q7" s="36">
        <v>2160</v>
      </c>
      <c r="R7" s="36">
        <v>30215</v>
      </c>
      <c r="S7" s="36">
        <v>36.89</v>
      </c>
      <c r="T7" s="36">
        <v>819.06</v>
      </c>
      <c r="U7" s="36">
        <v>356</v>
      </c>
      <c r="V7" s="36">
        <v>0.11</v>
      </c>
      <c r="W7" s="36">
        <v>3236.36</v>
      </c>
      <c r="X7" s="36">
        <v>71.099999999999994</v>
      </c>
      <c r="Y7" s="36">
        <v>74.06</v>
      </c>
      <c r="Z7" s="36">
        <v>77.61</v>
      </c>
      <c r="AA7" s="36">
        <v>77.650000000000006</v>
      </c>
      <c r="AB7" s="36">
        <v>73.260000000000005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17.850000000000001</v>
      </c>
      <c r="BQ7" s="36">
        <v>18.79</v>
      </c>
      <c r="BR7" s="36">
        <v>18.29</v>
      </c>
      <c r="BS7" s="36">
        <v>18.77</v>
      </c>
      <c r="BT7" s="36">
        <v>16.45</v>
      </c>
      <c r="BU7" s="36">
        <v>38.049999999999997</v>
      </c>
      <c r="BV7" s="36">
        <v>35.909999999999997</v>
      </c>
      <c r="BW7" s="36">
        <v>37.92</v>
      </c>
      <c r="BX7" s="36">
        <v>35.049999999999997</v>
      </c>
      <c r="BY7" s="36">
        <v>33.86</v>
      </c>
      <c r="BZ7" s="36">
        <v>40.39</v>
      </c>
      <c r="CA7" s="36">
        <v>648.37</v>
      </c>
      <c r="CB7" s="36">
        <v>574.28</v>
      </c>
      <c r="CC7" s="36">
        <v>640.67999999999995</v>
      </c>
      <c r="CD7" s="36">
        <v>637.46</v>
      </c>
      <c r="CE7" s="36">
        <v>753.66</v>
      </c>
      <c r="CF7" s="36">
        <v>438.41</v>
      </c>
      <c r="CG7" s="36">
        <v>459.38</v>
      </c>
      <c r="CH7" s="36">
        <v>438.71</v>
      </c>
      <c r="CI7" s="36">
        <v>463.38</v>
      </c>
      <c r="CJ7" s="36">
        <v>510.15</v>
      </c>
      <c r="CK7" s="36">
        <v>419.5</v>
      </c>
      <c r="CL7" s="36">
        <v>5.17</v>
      </c>
      <c r="CM7" s="36">
        <v>10.49</v>
      </c>
      <c r="CN7" s="36">
        <v>9.51</v>
      </c>
      <c r="CO7" s="36">
        <v>9.51</v>
      </c>
      <c r="CP7" s="36">
        <v>9.3699999999999992</v>
      </c>
      <c r="CQ7" s="36">
        <v>31.9</v>
      </c>
      <c r="CR7" s="36">
        <v>32.04</v>
      </c>
      <c r="CS7" s="36">
        <v>33.81</v>
      </c>
      <c r="CT7" s="36">
        <v>31.37</v>
      </c>
      <c r="CU7" s="36">
        <v>29.86</v>
      </c>
      <c r="CV7" s="36">
        <v>35.64</v>
      </c>
      <c r="CW7" s="36">
        <v>61.66</v>
      </c>
      <c r="CX7" s="36">
        <v>64.56</v>
      </c>
      <c r="CY7" s="36">
        <v>66.33</v>
      </c>
      <c r="CZ7" s="36">
        <v>68.44</v>
      </c>
      <c r="DA7" s="36">
        <v>69.66</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2016-02-03T09:20:46Z</dcterms:created>
  <dcterms:modified xsi:type="dcterms:W3CDTF">2016-02-23T05:41:37Z</dcterms:modified>
  <cp:category/>
</cp:coreProperties>
</file>