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4385" yWindow="-15" windowWidth="4830" windowHeight="1164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R10" i="4" s="1"/>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<sst xmlns="http://schemas.openxmlformats.org/spreadsheetml/2006/main" count="218" uniqueCount="108">
  <si>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</si>
  <si>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</si>
  <si>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</si>
  <si>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</si>
  <si>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</si>
  <si>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</si>
  <si>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</si>
  <si>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</si>
  <si>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</si>
  <si>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</si>
  <si>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</si>
  <si>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</si>
  <si>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</si>
  <si>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</si>
  <si>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</si>
  <si>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</si>
  <si>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</si>
  <si>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</si>
  <si>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</si>
  <si>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</si>
  <si>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</si>
  <si>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</si>
  <si>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</si>
  <si>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</si>
  <si>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</si>
  <si>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</si>
  <si>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</si>
  <si>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</si>
  <si>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</si>
  <si>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</si>
  <si>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</si>
  <si>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</si>
  <si>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</si>
  <si>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</si>
  <si>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</si>
  <si>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</si>
  <si>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</si>
  <si>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</si>
  <si>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</si>
  <si>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</si>
  <si>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</si>
  <si>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</si>
  <si>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</si>
  <si>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</si>
  <si>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</si>
  <si>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</si>
  <si>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</si>
  <si>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</si>
  <si>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</si>
  <si>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</si>
  <si>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</si>
  <si>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</si>
  <si>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</si>
  <si>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</si>
  <si>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</si>
  <si>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</si>
  <si>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</si>
  <si>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</si>
  <si>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</si>
  <si>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</si>
  <si>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</si>
  <si>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</si>
  <si>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</si>
  <si>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</si>
  <si>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</si>
  <si>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</si>
  <si>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</si>
  <si>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</si>
  <si>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</si>
  <si>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</si>
  <si>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</si>
  <si>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</si>
  <si>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</si>
  <si>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</si>
  <si>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</si>
  <si>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</si>
  <si>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</si>
  <si>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</si>
  <si>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</si>
  <si>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</si>
  <si>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</si>
  <si>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</si>
  <si>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</si>
  <si>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</si>
  <si>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</si>
  <si>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</si>
  <si>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</si>
  <si>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</si>
  <si>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</si>
  <si>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</si>
  <si>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</si>
  <si>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</si>
  <si>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</si>
  <si>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橋本市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</si>
  <si>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</si>
  <si>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</si>
  <si>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</si>
  <si>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</si>
  <si>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</si>
  <si>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</si>
  <si>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</si>
  <si>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</si>
  <si>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</si>
  <si>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</si>
  <si>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</si>
  <si>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①収益的収支比率はほぼ100%であり総費用や企業債償還金を料金収入や一般会計からの繰入れでまかなっている。このうち、料金収入でまかなっている割合は⑤料金回収率の10%～15%であり、料金収入で不足する経費は一</t>
    </r>
    <r>
      <rPr>
        <sz val="11"/>
        <color theme="1"/>
        <rFont val="ＭＳ ゴシック"/>
        <family val="3"/>
        <charset val="128"/>
      </rPr>
      <t>般会計から繰り入れているため、一般会計の負担が大きい。
一般会計の負担を軽減するため、主に人件費の減少により総費用が削減されており、⑥給水原価が年々減少していることにも表れている。
⑦施設利用率が20%弱と低く、過剰な施設整備となっている。</t>
    </r>
    <rPh sb="1" eb="4">
      <t>シュウエキテキ</t>
    </rPh>
    <rPh sb="4" eb="6">
      <t>シュウシ</t>
    </rPh>
    <rPh sb="6" eb="8">
      <t>ヒリツ</t>
    </rPh>
    <rPh sb="18" eb="21">
      <t>ソウヒヨウ</t>
    </rPh>
    <rPh sb="22" eb="25">
      <t>キギョウサイ</t>
    </rPh>
    <rPh sb="25" eb="28">
      <t>ショウカンキン</t>
    </rPh>
    <rPh sb="29" eb="31">
      <t>リョウキン</t>
    </rPh>
    <rPh sb="31" eb="33">
      <t>シュウニュウ</t>
    </rPh>
    <rPh sb="34" eb="36">
      <t>イッパン</t>
    </rPh>
    <rPh sb="36" eb="38">
      <t>カイケイ</t>
    </rPh>
    <rPh sb="41" eb="43">
      <t>クリイ</t>
    </rPh>
    <rPh sb="58" eb="60">
      <t>リョウキン</t>
    </rPh>
    <rPh sb="60" eb="62">
      <t>シュウニュウ</t>
    </rPh>
    <rPh sb="70" eb="72">
      <t>ワリアイ</t>
    </rPh>
    <rPh sb="74" eb="76">
      <t>リョウキン</t>
    </rPh>
    <rPh sb="76" eb="79">
      <t>カイシュウリツ</t>
    </rPh>
    <rPh sb="119" eb="121">
      <t>イッパン</t>
    </rPh>
    <rPh sb="121" eb="123">
      <t>カイケイ</t>
    </rPh>
    <rPh sb="124" eb="126">
      <t>フタン</t>
    </rPh>
    <rPh sb="127" eb="128">
      <t>オオ</t>
    </rPh>
    <rPh sb="132" eb="134">
      <t>イッパン</t>
    </rPh>
    <rPh sb="134" eb="136">
      <t>カイケイ</t>
    </rPh>
    <rPh sb="137" eb="139">
      <t>フタン</t>
    </rPh>
    <rPh sb="140" eb="142">
      <t>ケイゲン</t>
    </rPh>
    <rPh sb="158" eb="161">
      <t>ソウヒヨウ</t>
    </rPh>
    <rPh sb="162" eb="164">
      <t>サクゲン</t>
    </rPh>
    <rPh sb="171" eb="175">
      <t>キュウスイゲンカ</t>
    </rPh>
    <rPh sb="176" eb="178">
      <t>ネンネン</t>
    </rPh>
    <rPh sb="178" eb="180">
      <t>ゲンショウ</t>
    </rPh>
    <rPh sb="188" eb="189">
      <t>アラワ</t>
    </rPh>
    <rPh sb="196" eb="198">
      <t>シセツ</t>
    </rPh>
    <rPh sb="198" eb="201">
      <t>リヨウリツ</t>
    </rPh>
    <rPh sb="205" eb="206">
      <t>ジャク</t>
    </rPh>
    <rPh sb="207" eb="208">
      <t>ヒク</t>
    </rPh>
    <rPh sb="210" eb="212">
      <t>カジョウ</t>
    </rPh>
    <rPh sb="213" eb="215">
      <t>シセツ</t>
    </rPh>
    <rPh sb="215" eb="217">
      <t>セイビ</t>
    </rPh>
    <phoneticPr fontId="4"/>
  </si>
  <si>
    <r>
      <t>九重簡易水道は平成15年度施行と新しく、上水道事業に統合後も水道本管を引きつづき利用する。一方で、西畑･清水簡易水道は昭和55年度施行であり、老朽化が進んでいるため、上水道事業への統合に際し既存施設は全て廃止する。</t>
    </r>
    <r>
      <rPr>
        <sz val="11"/>
        <rFont val="ＭＳ ゴシック"/>
        <family val="3"/>
        <charset val="128"/>
      </rPr>
      <t xml:space="preserve">
上水道事業に統合のための施設整備により平成26年度の③管路更新率は増加している。</t>
    </r>
    <rPh sb="0" eb="2">
      <t>クジュウ</t>
    </rPh>
    <rPh sb="2" eb="4">
      <t>カンイ</t>
    </rPh>
    <rPh sb="4" eb="6">
      <t>スイドウ</t>
    </rPh>
    <rPh sb="7" eb="9">
      <t>ヘイセイ</t>
    </rPh>
    <rPh sb="11" eb="13">
      <t>ネンド</t>
    </rPh>
    <rPh sb="13" eb="15">
      <t>セコウ</t>
    </rPh>
    <rPh sb="16" eb="17">
      <t>アタラ</t>
    </rPh>
    <rPh sb="20" eb="23">
      <t>ジョウスイドウ</t>
    </rPh>
    <rPh sb="23" eb="25">
      <t>ジギョウ</t>
    </rPh>
    <rPh sb="26" eb="28">
      <t>トウゴウ</t>
    </rPh>
    <rPh sb="28" eb="29">
      <t>ゴ</t>
    </rPh>
    <rPh sb="30" eb="32">
      <t>スイドウ</t>
    </rPh>
    <rPh sb="32" eb="34">
      <t>ホンカン</t>
    </rPh>
    <rPh sb="35" eb="36">
      <t>ヒ</t>
    </rPh>
    <rPh sb="40" eb="42">
      <t>リヨウ</t>
    </rPh>
    <rPh sb="45" eb="47">
      <t>イッポウ</t>
    </rPh>
    <rPh sb="49" eb="51">
      <t>ニシハタ</t>
    </rPh>
    <rPh sb="52" eb="54">
      <t>シミズ</t>
    </rPh>
    <rPh sb="54" eb="56">
      <t>カンイ</t>
    </rPh>
    <rPh sb="56" eb="58">
      <t>スイドウ</t>
    </rPh>
    <rPh sb="59" eb="61">
      <t>ショウワ</t>
    </rPh>
    <rPh sb="63" eb="65">
      <t>ネンド</t>
    </rPh>
    <rPh sb="65" eb="67">
      <t>セコウ</t>
    </rPh>
    <rPh sb="71" eb="74">
      <t>ロウキュウカ</t>
    </rPh>
    <rPh sb="75" eb="76">
      <t>スス</t>
    </rPh>
    <rPh sb="83" eb="86">
      <t>ジョウスイドウ</t>
    </rPh>
    <rPh sb="86" eb="88">
      <t>ジギョウ</t>
    </rPh>
    <rPh sb="90" eb="92">
      <t>トウゴウ</t>
    </rPh>
    <rPh sb="93" eb="94">
      <t>サイ</t>
    </rPh>
    <rPh sb="95" eb="97">
      <t>キゾン</t>
    </rPh>
    <rPh sb="97" eb="99">
      <t>シセツ</t>
    </rPh>
    <rPh sb="100" eb="101">
      <t>スベ</t>
    </rPh>
    <rPh sb="102" eb="104">
      <t>ハイシ</t>
    </rPh>
    <rPh sb="141" eb="143">
      <t>ゾウカ</t>
    </rPh>
    <phoneticPr fontId="4"/>
  </si>
  <si>
    <t>西畑･清水簡易水道事業、九重簡易水道事業は平成29年4月から上水道事業に統合する。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</si>
</sst>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formatCode="#,##0.00;&quot;△&quot;#,##0.00;&quot;-&quot;">
                  <c:v>23.75</c:v>
                </c:pt>
              </c:numCache>
            </c:numRef>
          </c:val>
        </c:ser>
        <c:dLbls>
          <c:showLegendKey val="0"/>
          <c:showVal val="0"/>
          <c:showCatName val="0"/>
          <c:showSerName val="0"/>
          <c:showPercent val="0"/>
          <c:showBubbleSize val="0"/>
        </c:dLbls>
        <c:gapWidth val="150"/>
        <c:axId val="111868160"/>
        <c:axId val="11201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11868160"/>
        <c:axId val="112013696"/>
      </c:lineChart>
      <c:dateAx>
        <c:axId val="111868160"/>
        <c:scaling>
          <c:orientation val="minMax"/>
        </c:scaling>
        <c:delete val="1"/>
        <c:axPos val="b"/>
        <c:numFmt formatCode="ge" sourceLinked="1"/>
        <c:majorTickMark val="none"/>
        <c:minorTickMark val="none"/>
        <c:tickLblPos val="none"/>
        <c:crossAx val="112013696"/>
        <c:crosses val="autoZero"/>
        <c:auto val="1"/>
        <c:lblOffset val="100"/>
        <c:baseTimeUnit val="years"/>
      </c:dateAx>
      <c:valAx>
        <c:axId val="1120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24.06</c:v>
                </c:pt>
                <c:pt idx="1">
                  <c:v>22.36</c:v>
                </c:pt>
                <c:pt idx="2">
                  <c:v>24.24</c:v>
                </c:pt>
                <c:pt idx="3">
                  <c:v>21.95</c:v>
                </c:pt>
                <c:pt idx="4">
                  <c:v>22.04</c:v>
                </c:pt>
              </c:numCache>
            </c:numRef>
          </c:val>
        </c:ser>
        <c:dLbls>
          <c:showLegendKey val="0"/>
          <c:showVal val="0"/>
          <c:showCatName val="0"/>
          <c:showSerName val="0"/>
          <c:showPercent val="0"/>
          <c:showBubbleSize val="0"/>
        </c:dLbls>
        <c:gapWidth val="150"/>
        <c:axId val="114076288"/>
        <c:axId val="1141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114076288"/>
        <c:axId val="114103040"/>
      </c:lineChart>
      <c:dateAx>
        <c:axId val="114076288"/>
        <c:scaling>
          <c:orientation val="minMax"/>
        </c:scaling>
        <c:delete val="1"/>
        <c:axPos val="b"/>
        <c:numFmt formatCode="ge" sourceLinked="1"/>
        <c:majorTickMark val="none"/>
        <c:minorTickMark val="none"/>
        <c:tickLblPos val="none"/>
        <c:crossAx val="114103040"/>
        <c:crosses val="autoZero"/>
        <c:auto val="1"/>
        <c:lblOffset val="100"/>
        <c:baseTimeUnit val="years"/>
      </c:dateAx>
      <c:valAx>
        <c:axId val="1141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98</c:v>
                </c:pt>
                <c:pt idx="1">
                  <c:v>98</c:v>
                </c:pt>
                <c:pt idx="2">
                  <c:v>88.96</c:v>
                </c:pt>
                <c:pt idx="3">
                  <c:v>98.01</c:v>
                </c:pt>
                <c:pt idx="4">
                  <c:v>98</c:v>
                </c:pt>
              </c:numCache>
            </c:numRef>
          </c:val>
        </c:ser>
        <c:dLbls>
          <c:showLegendKey val="0"/>
          <c:showVal val="0"/>
          <c:showCatName val="0"/>
          <c:showSerName val="0"/>
          <c:showPercent val="0"/>
          <c:showBubbleSize val="0"/>
        </c:dLbls>
        <c:gapWidth val="150"/>
        <c:axId val="114133248"/>
        <c:axId val="1141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114133248"/>
        <c:axId val="114135424"/>
      </c:lineChart>
      <c:dateAx>
        <c:axId val="114133248"/>
        <c:scaling>
          <c:orientation val="minMax"/>
        </c:scaling>
        <c:delete val="1"/>
        <c:axPos val="b"/>
        <c:numFmt formatCode="ge" sourceLinked="1"/>
        <c:majorTickMark val="none"/>
        <c:minorTickMark val="none"/>
        <c:tickLblPos val="none"/>
        <c:crossAx val="114135424"/>
        <c:crosses val="autoZero"/>
        <c:auto val="1"/>
        <c:lblOffset val="100"/>
        <c:baseTimeUnit val="years"/>
      </c:dateAx>
      <c:valAx>
        <c:axId val="1141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96.77</c:v>
                </c:pt>
                <c:pt idx="1">
                  <c:v>96.48</c:v>
                </c:pt>
                <c:pt idx="2">
                  <c:v>95.39</c:v>
                </c:pt>
                <c:pt idx="3">
                  <c:v>94.54</c:v>
                </c:pt>
                <c:pt idx="4">
                  <c:v>94.53</c:v>
                </c:pt>
              </c:numCache>
            </c:numRef>
          </c:val>
        </c:ser>
        <c:dLbls>
          <c:showLegendKey val="0"/>
          <c:showVal val="0"/>
          <c:showCatName val="0"/>
          <c:showSerName val="0"/>
          <c:showPercent val="0"/>
          <c:showBubbleSize val="0"/>
        </c:dLbls>
        <c:gapWidth val="150"/>
        <c:axId val="112052096"/>
        <c:axId val="11206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112052096"/>
        <c:axId val="112062464"/>
      </c:lineChart>
      <c:dateAx>
        <c:axId val="112052096"/>
        <c:scaling>
          <c:orientation val="minMax"/>
        </c:scaling>
        <c:delete val="1"/>
        <c:axPos val="b"/>
        <c:numFmt formatCode="ge" sourceLinked="1"/>
        <c:majorTickMark val="none"/>
        <c:minorTickMark val="none"/>
        <c:tickLblPos val="none"/>
        <c:crossAx val="112062464"/>
        <c:crosses val="autoZero"/>
        <c:auto val="1"/>
        <c:lblOffset val="100"/>
        <c:baseTimeUnit val="years"/>
      </c:dateAx>
      <c:valAx>
        <c:axId val="11206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125440"/>
        <c:axId val="1121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125440"/>
        <c:axId val="112127360"/>
      </c:lineChart>
      <c:dateAx>
        <c:axId val="112125440"/>
        <c:scaling>
          <c:orientation val="minMax"/>
        </c:scaling>
        <c:delete val="1"/>
        <c:axPos val="b"/>
        <c:numFmt formatCode="ge" sourceLinked="1"/>
        <c:majorTickMark val="none"/>
        <c:minorTickMark val="none"/>
        <c:tickLblPos val="none"/>
        <c:crossAx val="112127360"/>
        <c:crosses val="autoZero"/>
        <c:auto val="1"/>
        <c:lblOffset val="100"/>
        <c:baseTimeUnit val="years"/>
      </c:dateAx>
      <c:valAx>
        <c:axId val="1121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861760"/>
        <c:axId val="11386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861760"/>
        <c:axId val="113863680"/>
      </c:lineChart>
      <c:dateAx>
        <c:axId val="113861760"/>
        <c:scaling>
          <c:orientation val="minMax"/>
        </c:scaling>
        <c:delete val="1"/>
        <c:axPos val="b"/>
        <c:numFmt formatCode="ge" sourceLinked="1"/>
        <c:majorTickMark val="none"/>
        <c:minorTickMark val="none"/>
        <c:tickLblPos val="none"/>
        <c:crossAx val="113863680"/>
        <c:crosses val="autoZero"/>
        <c:auto val="1"/>
        <c:lblOffset val="100"/>
        <c:baseTimeUnit val="years"/>
      </c:dateAx>
      <c:valAx>
        <c:axId val="11386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240128"/>
        <c:axId val="11424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240128"/>
        <c:axId val="114242304"/>
      </c:lineChart>
      <c:dateAx>
        <c:axId val="114240128"/>
        <c:scaling>
          <c:orientation val="minMax"/>
        </c:scaling>
        <c:delete val="1"/>
        <c:axPos val="b"/>
        <c:numFmt formatCode="ge" sourceLinked="1"/>
        <c:majorTickMark val="none"/>
        <c:minorTickMark val="none"/>
        <c:tickLblPos val="none"/>
        <c:crossAx val="114242304"/>
        <c:crosses val="autoZero"/>
        <c:auto val="1"/>
        <c:lblOffset val="100"/>
        <c:baseTimeUnit val="years"/>
      </c:dateAx>
      <c:valAx>
        <c:axId val="1142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4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275456"/>
        <c:axId val="11427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275456"/>
        <c:axId val="114277376"/>
      </c:lineChart>
      <c:dateAx>
        <c:axId val="114275456"/>
        <c:scaling>
          <c:orientation val="minMax"/>
        </c:scaling>
        <c:delete val="1"/>
        <c:axPos val="b"/>
        <c:numFmt formatCode="ge" sourceLinked="1"/>
        <c:majorTickMark val="none"/>
        <c:minorTickMark val="none"/>
        <c:tickLblPos val="none"/>
        <c:crossAx val="114277376"/>
        <c:crosses val="autoZero"/>
        <c:auto val="1"/>
        <c:lblOffset val="100"/>
        <c:baseTimeUnit val="years"/>
      </c:dateAx>
      <c:valAx>
        <c:axId val="1142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878.08</c:v>
                </c:pt>
                <c:pt idx="1">
                  <c:v>876.48</c:v>
                </c:pt>
                <c:pt idx="2">
                  <c:v>841.62</c:v>
                </c:pt>
                <c:pt idx="3">
                  <c:v>802.85</c:v>
                </c:pt>
                <c:pt idx="4">
                  <c:v>763.63</c:v>
                </c:pt>
              </c:numCache>
            </c:numRef>
          </c:val>
        </c:ser>
        <c:dLbls>
          <c:showLegendKey val="0"/>
          <c:showVal val="0"/>
          <c:showCatName val="0"/>
          <c:showSerName val="0"/>
          <c:showPercent val="0"/>
          <c:showBubbleSize val="0"/>
        </c:dLbls>
        <c:gapWidth val="150"/>
        <c:axId val="113931008"/>
        <c:axId val="11393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113931008"/>
        <c:axId val="113932928"/>
      </c:lineChart>
      <c:dateAx>
        <c:axId val="113931008"/>
        <c:scaling>
          <c:orientation val="minMax"/>
        </c:scaling>
        <c:delete val="1"/>
        <c:axPos val="b"/>
        <c:numFmt formatCode="ge" sourceLinked="1"/>
        <c:majorTickMark val="none"/>
        <c:minorTickMark val="none"/>
        <c:tickLblPos val="none"/>
        <c:crossAx val="113932928"/>
        <c:crosses val="autoZero"/>
        <c:auto val="1"/>
        <c:lblOffset val="100"/>
        <c:baseTimeUnit val="years"/>
      </c:dateAx>
      <c:valAx>
        <c:axId val="1139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9.58</c:v>
                </c:pt>
                <c:pt idx="1">
                  <c:v>10.89</c:v>
                </c:pt>
                <c:pt idx="2">
                  <c:v>13.44</c:v>
                </c:pt>
                <c:pt idx="3">
                  <c:v>14.91</c:v>
                </c:pt>
                <c:pt idx="4">
                  <c:v>14.67</c:v>
                </c:pt>
              </c:numCache>
            </c:numRef>
          </c:val>
        </c:ser>
        <c:dLbls>
          <c:showLegendKey val="0"/>
          <c:showVal val="0"/>
          <c:showCatName val="0"/>
          <c:showSerName val="0"/>
          <c:showPercent val="0"/>
          <c:showBubbleSize val="0"/>
        </c:dLbls>
        <c:gapWidth val="150"/>
        <c:axId val="114036736"/>
        <c:axId val="1140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114036736"/>
        <c:axId val="114038656"/>
      </c:lineChart>
      <c:dateAx>
        <c:axId val="114036736"/>
        <c:scaling>
          <c:orientation val="minMax"/>
        </c:scaling>
        <c:delete val="1"/>
        <c:axPos val="b"/>
        <c:numFmt formatCode="ge" sourceLinked="1"/>
        <c:majorTickMark val="none"/>
        <c:minorTickMark val="none"/>
        <c:tickLblPos val="none"/>
        <c:crossAx val="114038656"/>
        <c:crosses val="autoZero"/>
        <c:auto val="1"/>
        <c:lblOffset val="100"/>
        <c:baseTimeUnit val="years"/>
      </c:dateAx>
      <c:valAx>
        <c:axId val="1140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1972.29</c:v>
                </c:pt>
                <c:pt idx="1">
                  <c:v>1791.61</c:v>
                </c:pt>
                <c:pt idx="2">
                  <c:v>1476.35</c:v>
                </c:pt>
                <c:pt idx="3">
                  <c:v>1336.97</c:v>
                </c:pt>
                <c:pt idx="4">
                  <c:v>1357.16</c:v>
                </c:pt>
              </c:numCache>
            </c:numRef>
          </c:val>
        </c:ser>
        <c:dLbls>
          <c:showLegendKey val="0"/>
          <c:showVal val="0"/>
          <c:showCatName val="0"/>
          <c:showSerName val="0"/>
          <c:showPercent val="0"/>
          <c:showBubbleSize val="0"/>
        </c:dLbls>
        <c:gapWidth val="150"/>
        <c:axId val="114060288"/>
        <c:axId val="11406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14060288"/>
        <c:axId val="114062464"/>
      </c:lineChart>
      <c:dateAx>
        <c:axId val="114060288"/>
        <c:scaling>
          <c:orientation val="minMax"/>
        </c:scaling>
        <c:delete val="1"/>
        <c:axPos val="b"/>
        <c:numFmt formatCode="ge" sourceLinked="1"/>
        <c:majorTickMark val="none"/>
        <c:minorTickMark val="none"/>
        <c:tickLblPos val="none"/>
        <c:crossAx val="114062464"/>
        <c:crosses val="autoZero"/>
        <c:auto val="1"/>
        <c:lblOffset val="100"/>
        <c:baseTimeUnit val="years"/>
      </c:dateAx>
      <c:valAx>
        <c:axId val="11406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和歌山県　橋本市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65664</v>
      </c>
      <c r="AJ8" s="74"/>
      <c r="AK8" s="74"/>
      <c r="AL8" s="74"/>
      <c r="AM8" s="74"/>
      <c r="AN8" s="74"/>
      <c r="AO8" s="74"/>
      <c r="AP8" s="75"/>
      <c r="AQ8" s="56">
        <f>データ!R6</f>
        <v>130.55000000000001</v>
      </c>
      <c r="AR8" s="56"/>
      <c r="AS8" s="56"/>
      <c r="AT8" s="56"/>
      <c r="AU8" s="56"/>
      <c r="AV8" s="56"/>
      <c r="AW8" s="56"/>
      <c r="AX8" s="56"/>
      <c r="AY8" s="56">
        <f>データ!S6</f>
        <v>502.98</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0.18</v>
      </c>
      <c r="S10" s="56"/>
      <c r="T10" s="56"/>
      <c r="U10" s="56"/>
      <c r="V10" s="56"/>
      <c r="W10" s="56"/>
      <c r="X10" s="56"/>
      <c r="Y10" s="56"/>
      <c r="Z10" s="64">
        <f>データ!P6</f>
        <v>4200</v>
      </c>
      <c r="AA10" s="64"/>
      <c r="AB10" s="64"/>
      <c r="AC10" s="64"/>
      <c r="AD10" s="64"/>
      <c r="AE10" s="64"/>
      <c r="AF10" s="64"/>
      <c r="AG10" s="64"/>
      <c r="AH10" s="2"/>
      <c r="AI10" s="64">
        <f>データ!T6</f>
        <v>116</v>
      </c>
      <c r="AJ10" s="64"/>
      <c r="AK10" s="64"/>
      <c r="AL10" s="64"/>
      <c r="AM10" s="64"/>
      <c r="AN10" s="64"/>
      <c r="AO10" s="64"/>
      <c r="AP10" s="64"/>
      <c r="AQ10" s="56">
        <f>データ!U6</f>
        <v>0.7</v>
      </c>
      <c r="AR10" s="56"/>
      <c r="AS10" s="56"/>
      <c r="AT10" s="56"/>
      <c r="AU10" s="56"/>
      <c r="AV10" s="56"/>
      <c r="AW10" s="56"/>
      <c r="AX10" s="56"/>
      <c r="AY10" s="56">
        <f>データ!V6</f>
        <v>165.71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302031</v>
      </c>
      <c r="D6" s="31">
        <f t="shared" si="3"/>
        <v>47</v>
      </c>
      <c r="E6" s="31">
        <f t="shared" si="3"/>
        <v>1</v>
      </c>
      <c r="F6" s="31">
        <f t="shared" si="3"/>
        <v>0</v>
      </c>
      <c r="G6" s="31">
        <f t="shared" si="3"/>
        <v>0</v>
      </c>
      <c r="H6" s="31" t="str">
        <f t="shared" si="3"/>
        <v>和歌山県　橋本市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0.18</v>
      </c>
      <c r="P6" s="32">
        <f t="shared" si="3"/>
        <v>4200</v>
      </c>
      <c r="Q6" s="32">
        <f t="shared" si="3"/>
        <v>65664</v>
      </c>
      <c r="R6" s="32">
        <f t="shared" si="3"/>
        <v>130.55000000000001</v>
      </c>
      <c r="S6" s="32">
        <f t="shared" si="3"/>
        <v>502.98</v>
      </c>
      <c r="T6" s="32">
        <f t="shared" si="3"/>
        <v>116</v>
      </c>
      <c r="U6" s="32">
        <f t="shared" si="3"/>
        <v>0.7</v>
      </c>
      <c r="V6" s="32">
        <f t="shared" si="3"/>
        <v>165.71</v>
      </c>
      <c r="W6" s="33">
        <f>IF(W7="",NA(),W7)</f>
        <v>96.77</v>
      </c>
      <c r="X6" s="33">
        <f t="shared" ref="X6:AF6" si="4">IF(X7="",NA(),X7)</f>
        <v>96.48</v>
      </c>
      <c r="Y6" s="33">
        <f t="shared" si="4"/>
        <v>95.39</v>
      </c>
      <c r="Z6" s="33">
        <f t="shared" si="4"/>
        <v>94.54</v>
      </c>
      <c r="AA6" s="33">
        <f t="shared" si="4"/>
        <v>94.53</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878.08</v>
      </c>
      <c r="BE6" s="33">
        <f t="shared" ref="BE6:BM6" si="7">IF(BE7="",NA(),BE7)</f>
        <v>876.48</v>
      </c>
      <c r="BF6" s="33">
        <f t="shared" si="7"/>
        <v>841.62</v>
      </c>
      <c r="BG6" s="33">
        <f t="shared" si="7"/>
        <v>802.85</v>
      </c>
      <c r="BH6" s="33">
        <f t="shared" si="7"/>
        <v>763.63</v>
      </c>
      <c r="BI6" s="33">
        <f t="shared" si="7"/>
        <v>1450.45</v>
      </c>
      <c r="BJ6" s="33">
        <f t="shared" si="7"/>
        <v>1442.51</v>
      </c>
      <c r="BK6" s="33">
        <f t="shared" si="7"/>
        <v>1496.15</v>
      </c>
      <c r="BL6" s="33">
        <f t="shared" si="7"/>
        <v>1462.56</v>
      </c>
      <c r="BM6" s="33">
        <f t="shared" si="7"/>
        <v>1486.62</v>
      </c>
      <c r="BN6" s="32" t="str">
        <f>IF(BN7="","",IF(BN7="-","【-】","【"&amp;SUBSTITUTE(TEXT(BN7,"#,##0.00"),"-","△")&amp;"】"))</f>
        <v>【1,239.32】</v>
      </c>
      <c r="BO6" s="33">
        <f>IF(BO7="",NA(),BO7)</f>
        <v>9.58</v>
      </c>
      <c r="BP6" s="33">
        <f t="shared" ref="BP6:BX6" si="8">IF(BP7="",NA(),BP7)</f>
        <v>10.89</v>
      </c>
      <c r="BQ6" s="33">
        <f t="shared" si="8"/>
        <v>13.44</v>
      </c>
      <c r="BR6" s="33">
        <f t="shared" si="8"/>
        <v>14.91</v>
      </c>
      <c r="BS6" s="33">
        <f t="shared" si="8"/>
        <v>14.67</v>
      </c>
      <c r="BT6" s="33">
        <f t="shared" si="8"/>
        <v>33.96</v>
      </c>
      <c r="BU6" s="33">
        <f t="shared" si="8"/>
        <v>33.299999999999997</v>
      </c>
      <c r="BV6" s="33">
        <f t="shared" si="8"/>
        <v>33.01</v>
      </c>
      <c r="BW6" s="33">
        <f t="shared" si="8"/>
        <v>32.39</v>
      </c>
      <c r="BX6" s="33">
        <f t="shared" si="8"/>
        <v>24.39</v>
      </c>
      <c r="BY6" s="32" t="str">
        <f>IF(BY7="","",IF(BY7="-","【-】","【"&amp;SUBSTITUTE(TEXT(BY7,"#,##0.00"),"-","△")&amp;"】"))</f>
        <v>【36.33】</v>
      </c>
      <c r="BZ6" s="33">
        <f>IF(BZ7="",NA(),BZ7)</f>
        <v>1972.29</v>
      </c>
      <c r="CA6" s="33">
        <f t="shared" ref="CA6:CI6" si="9">IF(CA7="",NA(),CA7)</f>
        <v>1791.61</v>
      </c>
      <c r="CB6" s="33">
        <f t="shared" si="9"/>
        <v>1476.35</v>
      </c>
      <c r="CC6" s="33">
        <f t="shared" si="9"/>
        <v>1336.97</v>
      </c>
      <c r="CD6" s="33">
        <f t="shared" si="9"/>
        <v>1357.16</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24.06</v>
      </c>
      <c r="CL6" s="33">
        <f t="shared" ref="CL6:CT6" si="10">IF(CL7="",NA(),CL7)</f>
        <v>22.36</v>
      </c>
      <c r="CM6" s="33">
        <f t="shared" si="10"/>
        <v>24.24</v>
      </c>
      <c r="CN6" s="33">
        <f t="shared" si="10"/>
        <v>21.95</v>
      </c>
      <c r="CO6" s="33">
        <f t="shared" si="10"/>
        <v>22.04</v>
      </c>
      <c r="CP6" s="33">
        <f t="shared" si="10"/>
        <v>51.56</v>
      </c>
      <c r="CQ6" s="33">
        <f t="shared" si="10"/>
        <v>50.66</v>
      </c>
      <c r="CR6" s="33">
        <f t="shared" si="10"/>
        <v>51.11</v>
      </c>
      <c r="CS6" s="33">
        <f t="shared" si="10"/>
        <v>50.49</v>
      </c>
      <c r="CT6" s="33">
        <f t="shared" si="10"/>
        <v>48.36</v>
      </c>
      <c r="CU6" s="32" t="str">
        <f>IF(CU7="","",IF(CU7="-","【-】","【"&amp;SUBSTITUTE(TEXT(CU7,"#,##0.00"),"-","△")&amp;"】"))</f>
        <v>【58.19】</v>
      </c>
      <c r="CV6" s="33">
        <f>IF(CV7="",NA(),CV7)</f>
        <v>98</v>
      </c>
      <c r="CW6" s="33">
        <f t="shared" ref="CW6:DE6" si="11">IF(CW7="",NA(),CW7)</f>
        <v>98</v>
      </c>
      <c r="CX6" s="33">
        <f t="shared" si="11"/>
        <v>88.96</v>
      </c>
      <c r="CY6" s="33">
        <f t="shared" si="11"/>
        <v>98.01</v>
      </c>
      <c r="CZ6" s="33">
        <f t="shared" si="11"/>
        <v>98</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23.75</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302031</v>
      </c>
      <c r="D7" s="35">
        <v>47</v>
      </c>
      <c r="E7" s="35">
        <v>1</v>
      </c>
      <c r="F7" s="35">
        <v>0</v>
      </c>
      <c r="G7" s="35">
        <v>0</v>
      </c>
      <c r="H7" s="35" t="s">
        <v>93</v>
      </c>
      <c r="I7" s="35" t="s">
        <v>94</v>
      </c>
      <c r="J7" s="35" t="s">
        <v>95</v>
      </c>
      <c r="K7" s="35" t="s">
        <v>96</v>
      </c>
      <c r="L7" s="35" t="s">
        <v>97</v>
      </c>
      <c r="M7" s="36" t="s">
        <v>98</v>
      </c>
      <c r="N7" s="36" t="s">
        <v>99</v>
      </c>
      <c r="O7" s="36">
        <v>0.18</v>
      </c>
      <c r="P7" s="36">
        <v>4200</v>
      </c>
      <c r="Q7" s="36">
        <v>65664</v>
      </c>
      <c r="R7" s="36">
        <v>130.55000000000001</v>
      </c>
      <c r="S7" s="36">
        <v>502.98</v>
      </c>
      <c r="T7" s="36">
        <v>116</v>
      </c>
      <c r="U7" s="36">
        <v>0.7</v>
      </c>
      <c r="V7" s="36">
        <v>165.71</v>
      </c>
      <c r="W7" s="36">
        <v>96.77</v>
      </c>
      <c r="X7" s="36">
        <v>96.48</v>
      </c>
      <c r="Y7" s="36">
        <v>95.39</v>
      </c>
      <c r="Z7" s="36">
        <v>94.54</v>
      </c>
      <c r="AA7" s="36">
        <v>94.53</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878.08</v>
      </c>
      <c r="BE7" s="36">
        <v>876.48</v>
      </c>
      <c r="BF7" s="36">
        <v>841.62</v>
      </c>
      <c r="BG7" s="36">
        <v>802.85</v>
      </c>
      <c r="BH7" s="36">
        <v>763.63</v>
      </c>
      <c r="BI7" s="36">
        <v>1450.45</v>
      </c>
      <c r="BJ7" s="36">
        <v>1442.51</v>
      </c>
      <c r="BK7" s="36">
        <v>1496.15</v>
      </c>
      <c r="BL7" s="36">
        <v>1462.56</v>
      </c>
      <c r="BM7" s="36">
        <v>1486.62</v>
      </c>
      <c r="BN7" s="36">
        <v>1239.32</v>
      </c>
      <c r="BO7" s="36">
        <v>9.58</v>
      </c>
      <c r="BP7" s="36">
        <v>10.89</v>
      </c>
      <c r="BQ7" s="36">
        <v>13.44</v>
      </c>
      <c r="BR7" s="36">
        <v>14.91</v>
      </c>
      <c r="BS7" s="36">
        <v>14.67</v>
      </c>
      <c r="BT7" s="36">
        <v>33.96</v>
      </c>
      <c r="BU7" s="36">
        <v>33.299999999999997</v>
      </c>
      <c r="BV7" s="36">
        <v>33.01</v>
      </c>
      <c r="BW7" s="36">
        <v>32.39</v>
      </c>
      <c r="BX7" s="36">
        <v>24.39</v>
      </c>
      <c r="BY7" s="36">
        <v>36.33</v>
      </c>
      <c r="BZ7" s="36">
        <v>1972.29</v>
      </c>
      <c r="CA7" s="36">
        <v>1791.61</v>
      </c>
      <c r="CB7" s="36">
        <v>1476.35</v>
      </c>
      <c r="CC7" s="36">
        <v>1336.97</v>
      </c>
      <c r="CD7" s="36">
        <v>1357.16</v>
      </c>
      <c r="CE7" s="36">
        <v>512.74</v>
      </c>
      <c r="CF7" s="36">
        <v>526.57000000000005</v>
      </c>
      <c r="CG7" s="36">
        <v>523.08000000000004</v>
      </c>
      <c r="CH7" s="36">
        <v>530.83000000000004</v>
      </c>
      <c r="CI7" s="36">
        <v>734.18</v>
      </c>
      <c r="CJ7" s="36">
        <v>476.46</v>
      </c>
      <c r="CK7" s="36">
        <v>24.06</v>
      </c>
      <c r="CL7" s="36">
        <v>22.36</v>
      </c>
      <c r="CM7" s="36">
        <v>24.24</v>
      </c>
      <c r="CN7" s="36">
        <v>21.95</v>
      </c>
      <c r="CO7" s="36">
        <v>22.04</v>
      </c>
      <c r="CP7" s="36">
        <v>51.56</v>
      </c>
      <c r="CQ7" s="36">
        <v>50.66</v>
      </c>
      <c r="CR7" s="36">
        <v>51.11</v>
      </c>
      <c r="CS7" s="36">
        <v>50.49</v>
      </c>
      <c r="CT7" s="36">
        <v>48.36</v>
      </c>
      <c r="CU7" s="36">
        <v>58.19</v>
      </c>
      <c r="CV7" s="36">
        <v>98</v>
      </c>
      <c r="CW7" s="36">
        <v>98</v>
      </c>
      <c r="CX7" s="36">
        <v>88.96</v>
      </c>
      <c r="CY7" s="36">
        <v>98.01</v>
      </c>
      <c r="CZ7" s="36">
        <v>98</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23.75</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H27005</cp:lastModifiedBy>
  <cp:lastPrinted>2016-02-18T00:30:05Z</cp:lastPrinted>
  <dcterms:created xsi:type="dcterms:W3CDTF">2016-01-18T05:04:26Z</dcterms:created>
  <dcterms:modified xsi:type="dcterms:W3CDTF">2016-02-22T06:31:45Z</dcterms:modified>
</cp:coreProperties>
</file>