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<sst xmlns="http://schemas.openxmlformats.org/spreadsheetml/2006/main" count="217" uniqueCount="107">
  <si>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</si>
  <si>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</si>
  <si>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</si>
  <si>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</si>
  <si>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</si>
  <si>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</si>
  <si>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</si>
  <si>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</si>
  <si>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</si>
  <si>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</si>
  <si>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</si>
  <si>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</si>
  <si>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</si>
  <si>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</si>
  <si>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</si>
  <si>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</si>
  <si>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</si>
  <si>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</si>
  <si>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</si>
  <si>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</si>
  <si>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</si>
  <si>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</si>
  <si>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</si>
  <si>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</si>
  <si>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</si>
  <si>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</si>
  <si>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</si>
  <si>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</si>
  <si>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</si>
  <si>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</si>
  <si>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</si>
  <si>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</si>
  <si>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</si>
  <si>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</si>
  <si>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</si>
  <si>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</si>
  <si>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</si>
  <si>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</si>
  <si>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</si>
  <si>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</si>
  <si>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</si>
  <si>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</si>
  <si>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</si>
  <si>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</si>
  <si>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</si>
  <si>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</si>
  <si>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</si>
  <si>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</si>
  <si>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</si>
  <si>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</si>
  <si>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</si>
  <si>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</si>
  <si>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</si>
  <si>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</si>
  <si>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</si>
  <si>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</si>
  <si>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</si>
  <si>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</si>
  <si>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</si>
  <si>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</si>
  <si>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</si>
  <si>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</si>
  <si>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</si>
  <si>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</si>
  <si>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</si>
  <si>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</si>
  <si>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</si>
  <si>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</si>
  <si>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</si>
  <si>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</si>
  <si>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</si>
  <si>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</si>
  <si>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</si>
  <si>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</si>
  <si>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</si>
  <si>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</si>
  <si>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</si>
  <si>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</si>
  <si>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</si>
  <si>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</si>
  <si>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</si>
  <si>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</si>
  <si>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</si>
  <si>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</si>
  <si>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</si>
  <si>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</si>
  <si>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</si>
  <si>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</si>
  <si>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</si>
  <si>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</si>
  <si>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</si>
  <si>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</si>
  <si>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</si>
  <si>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</si>
  <si>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</si>
  <si>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</si>
  <si>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</si>
  <si>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</si>
  <si>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</si>
  <si>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</si>
  <si>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</si>
  <si>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経営の健全性・効率性について</t>
    <phoneticPr fontId="22"/>
  </si>
  <si>
    <t>2. 老朽化の状況について</t>
    <phoneticPr fontId="22"/>
  </si>
  <si>
    <t>全体総括</t>
    <rPh sb="0" eb="2">
      <t>ゼンタイ</t>
    </rPh>
    <rPh sb="2" eb="4">
      <t>ソウカツ</t>
    </rPh>
    <phoneticPr fontId="22"/>
  </si>
  <si>
    <t>　①経常収支比率（％）については、料金収入の落ち込みとともに減少傾向にある。なかでも平成２３年度と平成２５年度には大きく落ち込んでいる。平成２３年度の減少は、大口径管路の漏水により復旧費用が嵩んだ一時的なものであったが、平成２５年度の減少は、水源開発に伴う減価償却費が新たに発生したことによるものである。平成２６年度では比率は少し上昇している。これは会計制度の変更により長期前受金戻入の算定が新たに加わったことによるもので、料金収入は依然として減少を続けている。
　②累積欠損金比率（％）は、平均値同様0.00％となっている。
　③流動比率（％）は、年度末における未払費用の増加により減少したもので、④企業債残高対給水収益比率（％）は、平均値と比べかなり高い推移を示している。これは、これまで行った施設整備の財源に、企業債を多く用いたためである。
　⑤料金回収率（％）と⑥給水原価（円）の推移についても、①の要因によるものである。
　⑦施設利用率（％）は、平均値同様減少を続けている。これは、料金収入の減少に付随する配水量の減少によるものである。
　⑧有収率（％）は、管路の布設替を行ってきたことで、ようやく８０％を超えた。しかしながら、平均値と比較すると依然として１０ポイント近く低い状況にある。</t>
    <phoneticPr fontId="22"/>
  </si>
  <si>
    <t>　①有形固定資産減価償却率（％）及び②管路経年化率（％）は、平均値同様、施設の更新が耐用年数にあわせて行えていない状況にある。これは、拡張期に施設整備を一気に進め、これらの更新時期が来ているためである。
　③管路更新率（％）は、平成２３年度以降、基幹浄水場の整備を行っており、管路に対する投資規模を見直したためである。</t>
    <phoneticPr fontId="22"/>
  </si>
  <si>
    <t>　水道料金収入が減少を続けるなか、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</si>
</sst>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1.06</c:v>
                </c:pt>
                <c:pt idx="1">
                  <c:v>0.82</c:v>
                </c:pt>
                <c:pt idx="2">
                  <c:v>0.76</c:v>
                </c:pt>
                <c:pt idx="3">
                  <c:v>0.62</c:v>
                </c:pt>
                <c:pt idx="4">
                  <c:v>0.67</c:v>
                </c:pt>
              </c:numCache>
            </c:numRef>
          </c:val>
        </c:ser>
        <c:dLbls>
          <c:showLegendKey val="0"/>
          <c:showVal val="0"/>
          <c:showCatName val="0"/>
          <c:showSerName val="0"/>
          <c:showPercent val="0"/>
          <c:showBubbleSize val="0"/>
        </c:dLbls>
        <c:gapWidth val="150"/>
        <c:axId val="159558656"/>
        <c:axId val="1595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59558656"/>
        <c:axId val="159560832"/>
      </c:lineChart>
      <c:dateAx>
        <c:axId val="159558656"/>
        <c:scaling>
          <c:orientation val="minMax"/>
        </c:scaling>
        <c:delete val="1"/>
        <c:axPos val="b"/>
        <c:numFmt formatCode="ge" sourceLinked="1"/>
        <c:majorTickMark val="none"/>
        <c:minorTickMark val="none"/>
        <c:tickLblPos val="none"/>
        <c:crossAx val="159560832"/>
        <c:crosses val="autoZero"/>
        <c:auto val="1"/>
        <c:lblOffset val="100"/>
        <c:baseTimeUnit val="years"/>
      </c:dateAx>
      <c:valAx>
        <c:axId val="1595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73.05</c:v>
                </c:pt>
                <c:pt idx="1">
                  <c:v>70.819999999999993</c:v>
                </c:pt>
                <c:pt idx="2">
                  <c:v>68.3</c:v>
                </c:pt>
                <c:pt idx="3">
                  <c:v>67.09</c:v>
                </c:pt>
                <c:pt idx="4">
                  <c:v>66.180000000000007</c:v>
                </c:pt>
              </c:numCache>
            </c:numRef>
          </c:val>
        </c:ser>
        <c:dLbls>
          <c:showLegendKey val="0"/>
          <c:showVal val="0"/>
          <c:showCatName val="0"/>
          <c:showSerName val="0"/>
          <c:showPercent val="0"/>
          <c:showBubbleSize val="0"/>
        </c:dLbls>
        <c:gapWidth val="150"/>
        <c:axId val="160226688"/>
        <c:axId val="1603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60226688"/>
        <c:axId val="160302592"/>
      </c:lineChart>
      <c:dateAx>
        <c:axId val="160226688"/>
        <c:scaling>
          <c:orientation val="minMax"/>
        </c:scaling>
        <c:delete val="1"/>
        <c:axPos val="b"/>
        <c:numFmt formatCode="ge" sourceLinked="1"/>
        <c:majorTickMark val="none"/>
        <c:minorTickMark val="none"/>
        <c:tickLblPos val="none"/>
        <c:crossAx val="160302592"/>
        <c:crosses val="autoZero"/>
        <c:auto val="1"/>
        <c:lblOffset val="100"/>
        <c:baseTimeUnit val="years"/>
      </c:dateAx>
      <c:valAx>
        <c:axId val="160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79.56</c:v>
                </c:pt>
                <c:pt idx="1">
                  <c:v>80.489999999999995</c:v>
                </c:pt>
                <c:pt idx="2">
                  <c:v>82.58</c:v>
                </c:pt>
                <c:pt idx="3">
                  <c:v>83.02</c:v>
                </c:pt>
                <c:pt idx="4">
                  <c:v>81.89</c:v>
                </c:pt>
              </c:numCache>
            </c:numRef>
          </c:val>
        </c:ser>
        <c:dLbls>
          <c:showLegendKey val="0"/>
          <c:showVal val="0"/>
          <c:showCatName val="0"/>
          <c:showSerName val="0"/>
          <c:showPercent val="0"/>
          <c:showBubbleSize val="0"/>
        </c:dLbls>
        <c:gapWidth val="150"/>
        <c:axId val="160336896"/>
        <c:axId val="1603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60336896"/>
        <c:axId val="160343168"/>
      </c:lineChart>
      <c:dateAx>
        <c:axId val="160336896"/>
        <c:scaling>
          <c:orientation val="minMax"/>
        </c:scaling>
        <c:delete val="1"/>
        <c:axPos val="b"/>
        <c:numFmt formatCode="ge" sourceLinked="1"/>
        <c:majorTickMark val="none"/>
        <c:minorTickMark val="none"/>
        <c:tickLblPos val="none"/>
        <c:crossAx val="160343168"/>
        <c:crosses val="autoZero"/>
        <c:auto val="1"/>
        <c:lblOffset val="100"/>
        <c:baseTimeUnit val="years"/>
      </c:dateAx>
      <c:valAx>
        <c:axId val="1603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116.53</c:v>
                </c:pt>
                <c:pt idx="1">
                  <c:v>106.13</c:v>
                </c:pt>
                <c:pt idx="2">
                  <c:v>113.86</c:v>
                </c:pt>
                <c:pt idx="3">
                  <c:v>109.19</c:v>
                </c:pt>
                <c:pt idx="4">
                  <c:v>110.23</c:v>
                </c:pt>
              </c:numCache>
            </c:numRef>
          </c:val>
        </c:ser>
        <c:dLbls>
          <c:showLegendKey val="0"/>
          <c:showVal val="0"/>
          <c:showCatName val="0"/>
          <c:showSerName val="0"/>
          <c:showPercent val="0"/>
          <c:showBubbleSize val="0"/>
        </c:dLbls>
        <c:gapWidth val="150"/>
        <c:axId val="159570560"/>
        <c:axId val="1602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59570560"/>
        <c:axId val="160269056"/>
      </c:lineChart>
      <c:dateAx>
        <c:axId val="159570560"/>
        <c:scaling>
          <c:orientation val="minMax"/>
        </c:scaling>
        <c:delete val="1"/>
        <c:axPos val="b"/>
        <c:numFmt formatCode="ge" sourceLinked="1"/>
        <c:majorTickMark val="none"/>
        <c:minorTickMark val="none"/>
        <c:tickLblPos val="none"/>
        <c:crossAx val="160269056"/>
        <c:crosses val="autoZero"/>
        <c:auto val="1"/>
        <c:lblOffset val="100"/>
        <c:baseTimeUnit val="years"/>
      </c:dateAx>
      <c:valAx>
        <c:axId val="16026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41.26</c:v>
                </c:pt>
                <c:pt idx="1">
                  <c:v>42.34</c:v>
                </c:pt>
                <c:pt idx="2">
                  <c:v>43.33</c:v>
                </c:pt>
                <c:pt idx="3">
                  <c:v>44.42</c:v>
                </c:pt>
                <c:pt idx="4">
                  <c:v>46.02</c:v>
                </c:pt>
              </c:numCache>
            </c:numRef>
          </c:val>
        </c:ser>
        <c:dLbls>
          <c:showLegendKey val="0"/>
          <c:showVal val="0"/>
          <c:showCatName val="0"/>
          <c:showSerName val="0"/>
          <c:showPercent val="0"/>
          <c:showBubbleSize val="0"/>
        </c:dLbls>
        <c:gapWidth val="150"/>
        <c:axId val="159582464"/>
        <c:axId val="159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59582464"/>
        <c:axId val="159588736"/>
      </c:lineChart>
      <c:dateAx>
        <c:axId val="159582464"/>
        <c:scaling>
          <c:orientation val="minMax"/>
        </c:scaling>
        <c:delete val="1"/>
        <c:axPos val="b"/>
        <c:numFmt formatCode="ge" sourceLinked="1"/>
        <c:majorTickMark val="none"/>
        <c:minorTickMark val="none"/>
        <c:tickLblPos val="none"/>
        <c:crossAx val="159588736"/>
        <c:crosses val="autoZero"/>
        <c:auto val="1"/>
        <c:lblOffset val="100"/>
        <c:baseTimeUnit val="years"/>
      </c:dateAx>
      <c:valAx>
        <c:axId val="159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10.17</c:v>
                </c:pt>
                <c:pt idx="1">
                  <c:v>10.4</c:v>
                </c:pt>
                <c:pt idx="2">
                  <c:v>10.92</c:v>
                </c:pt>
                <c:pt idx="3">
                  <c:v>12.22</c:v>
                </c:pt>
                <c:pt idx="4">
                  <c:v>13.03</c:v>
                </c:pt>
              </c:numCache>
            </c:numRef>
          </c:val>
        </c:ser>
        <c:dLbls>
          <c:showLegendKey val="0"/>
          <c:showVal val="0"/>
          <c:showCatName val="0"/>
          <c:showSerName val="0"/>
          <c:showPercent val="0"/>
          <c:showBubbleSize val="0"/>
        </c:dLbls>
        <c:gapWidth val="150"/>
        <c:axId val="159614848"/>
        <c:axId val="159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59614848"/>
        <c:axId val="159617024"/>
      </c:lineChart>
      <c:dateAx>
        <c:axId val="159614848"/>
        <c:scaling>
          <c:orientation val="minMax"/>
        </c:scaling>
        <c:delete val="1"/>
        <c:axPos val="b"/>
        <c:numFmt formatCode="ge" sourceLinked="1"/>
        <c:majorTickMark val="none"/>
        <c:minorTickMark val="none"/>
        <c:tickLblPos val="none"/>
        <c:crossAx val="159617024"/>
        <c:crosses val="autoZero"/>
        <c:auto val="1"/>
        <c:lblOffset val="100"/>
        <c:baseTimeUnit val="years"/>
      </c:dateAx>
      <c:valAx>
        <c:axId val="159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991296"/>
        <c:axId val="1599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59991296"/>
        <c:axId val="159993216"/>
      </c:lineChart>
      <c:dateAx>
        <c:axId val="159991296"/>
        <c:scaling>
          <c:orientation val="minMax"/>
        </c:scaling>
        <c:delete val="1"/>
        <c:axPos val="b"/>
        <c:numFmt formatCode="ge" sourceLinked="1"/>
        <c:majorTickMark val="none"/>
        <c:minorTickMark val="none"/>
        <c:tickLblPos val="none"/>
        <c:crossAx val="159993216"/>
        <c:crosses val="autoZero"/>
        <c:auto val="1"/>
        <c:lblOffset val="100"/>
        <c:baseTimeUnit val="years"/>
      </c:dateAx>
      <c:valAx>
        <c:axId val="15999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9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595.9</c:v>
                </c:pt>
                <c:pt idx="1">
                  <c:v>382.8</c:v>
                </c:pt>
                <c:pt idx="2">
                  <c:v>399.53</c:v>
                </c:pt>
                <c:pt idx="3">
                  <c:v>298.38</c:v>
                </c:pt>
                <c:pt idx="4">
                  <c:v>139.31</c:v>
                </c:pt>
              </c:numCache>
            </c:numRef>
          </c:val>
        </c:ser>
        <c:dLbls>
          <c:showLegendKey val="0"/>
          <c:showVal val="0"/>
          <c:showCatName val="0"/>
          <c:showSerName val="0"/>
          <c:showPercent val="0"/>
          <c:showBubbleSize val="0"/>
        </c:dLbls>
        <c:gapWidth val="150"/>
        <c:axId val="160011392"/>
        <c:axId val="1600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60011392"/>
        <c:axId val="160013312"/>
      </c:lineChart>
      <c:dateAx>
        <c:axId val="160011392"/>
        <c:scaling>
          <c:orientation val="minMax"/>
        </c:scaling>
        <c:delete val="1"/>
        <c:axPos val="b"/>
        <c:numFmt formatCode="ge" sourceLinked="1"/>
        <c:majorTickMark val="none"/>
        <c:minorTickMark val="none"/>
        <c:tickLblPos val="none"/>
        <c:crossAx val="160013312"/>
        <c:crosses val="autoZero"/>
        <c:auto val="1"/>
        <c:lblOffset val="100"/>
        <c:baseTimeUnit val="years"/>
      </c:dateAx>
      <c:valAx>
        <c:axId val="16001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0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634.4</c:v>
                </c:pt>
                <c:pt idx="1">
                  <c:v>639.54999999999995</c:v>
                </c:pt>
                <c:pt idx="2">
                  <c:v>646.29999999999995</c:v>
                </c:pt>
                <c:pt idx="3">
                  <c:v>656.76</c:v>
                </c:pt>
                <c:pt idx="4">
                  <c:v>675.31</c:v>
                </c:pt>
              </c:numCache>
            </c:numRef>
          </c:val>
        </c:ser>
        <c:dLbls>
          <c:showLegendKey val="0"/>
          <c:showVal val="0"/>
          <c:showCatName val="0"/>
          <c:showSerName val="0"/>
          <c:showPercent val="0"/>
          <c:showBubbleSize val="0"/>
        </c:dLbls>
        <c:gapWidth val="150"/>
        <c:axId val="160068352"/>
        <c:axId val="160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60068352"/>
        <c:axId val="160070272"/>
      </c:lineChart>
      <c:dateAx>
        <c:axId val="160068352"/>
        <c:scaling>
          <c:orientation val="minMax"/>
        </c:scaling>
        <c:delete val="1"/>
        <c:axPos val="b"/>
        <c:numFmt formatCode="ge" sourceLinked="1"/>
        <c:majorTickMark val="none"/>
        <c:minorTickMark val="none"/>
        <c:tickLblPos val="none"/>
        <c:crossAx val="160070272"/>
        <c:crosses val="autoZero"/>
        <c:auto val="1"/>
        <c:lblOffset val="100"/>
        <c:baseTimeUnit val="years"/>
      </c:dateAx>
      <c:valAx>
        <c:axId val="16007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112.01</c:v>
                </c:pt>
                <c:pt idx="1">
                  <c:v>101.67</c:v>
                </c:pt>
                <c:pt idx="2">
                  <c:v>109.08</c:v>
                </c:pt>
                <c:pt idx="3">
                  <c:v>103.63</c:v>
                </c:pt>
                <c:pt idx="4">
                  <c:v>105.58</c:v>
                </c:pt>
              </c:numCache>
            </c:numRef>
          </c:val>
        </c:ser>
        <c:dLbls>
          <c:showLegendKey val="0"/>
          <c:showVal val="0"/>
          <c:showCatName val="0"/>
          <c:showSerName val="0"/>
          <c:showPercent val="0"/>
          <c:showBubbleSize val="0"/>
        </c:dLbls>
        <c:gapWidth val="150"/>
        <c:axId val="160170368"/>
        <c:axId val="1601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60170368"/>
        <c:axId val="160172288"/>
      </c:lineChart>
      <c:dateAx>
        <c:axId val="160170368"/>
        <c:scaling>
          <c:orientation val="minMax"/>
        </c:scaling>
        <c:delete val="1"/>
        <c:axPos val="b"/>
        <c:numFmt formatCode="ge" sourceLinked="1"/>
        <c:majorTickMark val="none"/>
        <c:minorTickMark val="none"/>
        <c:tickLblPos val="none"/>
        <c:crossAx val="160172288"/>
        <c:crosses val="autoZero"/>
        <c:auto val="1"/>
        <c:lblOffset val="100"/>
        <c:baseTimeUnit val="years"/>
      </c:dateAx>
      <c:valAx>
        <c:axId val="160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148.49</c:v>
                </c:pt>
                <c:pt idx="1">
                  <c:v>162.79</c:v>
                </c:pt>
                <c:pt idx="2">
                  <c:v>151.04</c:v>
                </c:pt>
                <c:pt idx="3">
                  <c:v>158.6</c:v>
                </c:pt>
                <c:pt idx="4">
                  <c:v>155.66999999999999</c:v>
                </c:pt>
              </c:numCache>
            </c:numRef>
          </c:val>
        </c:ser>
        <c:dLbls>
          <c:showLegendKey val="0"/>
          <c:showVal val="0"/>
          <c:showCatName val="0"/>
          <c:showSerName val="0"/>
          <c:showPercent val="0"/>
          <c:showBubbleSize val="0"/>
        </c:dLbls>
        <c:gapWidth val="150"/>
        <c:axId val="160215040"/>
        <c:axId val="1602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60215040"/>
        <c:axId val="160216960"/>
      </c:lineChart>
      <c:dateAx>
        <c:axId val="160215040"/>
        <c:scaling>
          <c:orientation val="minMax"/>
        </c:scaling>
        <c:delete val="1"/>
        <c:axPos val="b"/>
        <c:numFmt formatCode="ge" sourceLinked="1"/>
        <c:majorTickMark val="none"/>
        <c:minorTickMark val="none"/>
        <c:tickLblPos val="none"/>
        <c:crossAx val="160216960"/>
        <c:crosses val="autoZero"/>
        <c:auto val="1"/>
        <c:lblOffset val="100"/>
        <c:baseTimeUnit val="years"/>
      </c:dateAx>
      <c:valAx>
        <c:axId val="1602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和歌山市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377208</v>
      </c>
      <c r="AJ8" s="75"/>
      <c r="AK8" s="75"/>
      <c r="AL8" s="75"/>
      <c r="AM8" s="75"/>
      <c r="AN8" s="75"/>
      <c r="AO8" s="75"/>
      <c r="AP8" s="76"/>
      <c r="AQ8" s="57">
        <f>データ!R6</f>
        <v>208.84</v>
      </c>
      <c r="AR8" s="57"/>
      <c r="AS8" s="57"/>
      <c r="AT8" s="57"/>
      <c r="AU8" s="57"/>
      <c r="AV8" s="57"/>
      <c r="AW8" s="57"/>
      <c r="AX8" s="57"/>
      <c r="AY8" s="57">
        <f>データ!S6</f>
        <v>1806.21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45.56</v>
      </c>
      <c r="K10" s="57"/>
      <c r="L10" s="57"/>
      <c r="M10" s="57"/>
      <c r="N10" s="57"/>
      <c r="O10" s="57"/>
      <c r="P10" s="57"/>
      <c r="Q10" s="57"/>
      <c r="R10" s="57">
        <f>データ!O6</f>
        <v>94.86</v>
      </c>
      <c r="S10" s="57"/>
      <c r="T10" s="57"/>
      <c r="U10" s="57"/>
      <c r="V10" s="57"/>
      <c r="W10" s="57"/>
      <c r="X10" s="57"/>
      <c r="Y10" s="57"/>
      <c r="Z10" s="65">
        <f>データ!P6</f>
        <v>2484</v>
      </c>
      <c r="AA10" s="65"/>
      <c r="AB10" s="65"/>
      <c r="AC10" s="65"/>
      <c r="AD10" s="65"/>
      <c r="AE10" s="65"/>
      <c r="AF10" s="65"/>
      <c r="AG10" s="65"/>
      <c r="AH10" s="2"/>
      <c r="AI10" s="65">
        <f>データ!T6</f>
        <v>356897</v>
      </c>
      <c r="AJ10" s="65"/>
      <c r="AK10" s="65"/>
      <c r="AL10" s="65"/>
      <c r="AM10" s="65"/>
      <c r="AN10" s="65"/>
      <c r="AO10" s="65"/>
      <c r="AP10" s="65"/>
      <c r="AQ10" s="57">
        <f>データ!U6</f>
        <v>210.22</v>
      </c>
      <c r="AR10" s="57"/>
      <c r="AS10" s="57"/>
      <c r="AT10" s="57"/>
      <c r="AU10" s="57"/>
      <c r="AV10" s="57"/>
      <c r="AW10" s="57"/>
      <c r="AX10" s="57"/>
      <c r="AY10" s="57">
        <f>データ!V6</f>
        <v>1697.73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101</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24</v>
      </c>
      <c r="D34" s="53"/>
      <c r="E34" s="53"/>
      <c r="F34" s="53"/>
      <c r="G34" s="53"/>
      <c r="H34" s="53"/>
      <c r="I34" s="53"/>
      <c r="J34" s="53"/>
      <c r="K34" s="53"/>
      <c r="L34" s="53"/>
      <c r="M34" s="53"/>
      <c r="N34" s="53"/>
      <c r="O34" s="53"/>
      <c r="P34" s="53"/>
      <c r="Q34" s="19"/>
      <c r="R34" s="53" t="s">
        <v>25</v>
      </c>
      <c r="S34" s="53"/>
      <c r="T34" s="53"/>
      <c r="U34" s="53"/>
      <c r="V34" s="53"/>
      <c r="W34" s="53"/>
      <c r="X34" s="53"/>
      <c r="Y34" s="53"/>
      <c r="Z34" s="53"/>
      <c r="AA34" s="53"/>
      <c r="AB34" s="53"/>
      <c r="AC34" s="53"/>
      <c r="AD34" s="53"/>
      <c r="AE34" s="53"/>
      <c r="AF34" s="19"/>
      <c r="AG34" s="53" t="s">
        <v>26</v>
      </c>
      <c r="AH34" s="53"/>
      <c r="AI34" s="53"/>
      <c r="AJ34" s="53"/>
      <c r="AK34" s="53"/>
      <c r="AL34" s="53"/>
      <c r="AM34" s="53"/>
      <c r="AN34" s="53"/>
      <c r="AO34" s="53"/>
      <c r="AP34" s="53"/>
      <c r="AQ34" s="53"/>
      <c r="AR34" s="53"/>
      <c r="AS34" s="53"/>
      <c r="AT34" s="53"/>
      <c r="AU34" s="19"/>
      <c r="AV34" s="53" t="s">
        <v>27</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102</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28</v>
      </c>
      <c r="D56" s="53"/>
      <c r="E56" s="53"/>
      <c r="F56" s="53"/>
      <c r="G56" s="53"/>
      <c r="H56" s="53"/>
      <c r="I56" s="53"/>
      <c r="J56" s="53"/>
      <c r="K56" s="53"/>
      <c r="L56" s="53"/>
      <c r="M56" s="53"/>
      <c r="N56" s="53"/>
      <c r="O56" s="53"/>
      <c r="P56" s="53"/>
      <c r="Q56" s="19"/>
      <c r="R56" s="53" t="s">
        <v>29</v>
      </c>
      <c r="S56" s="53"/>
      <c r="T56" s="53"/>
      <c r="U56" s="53"/>
      <c r="V56" s="53"/>
      <c r="W56" s="53"/>
      <c r="X56" s="53"/>
      <c r="Y56" s="53"/>
      <c r="Z56" s="53"/>
      <c r="AA56" s="53"/>
      <c r="AB56" s="53"/>
      <c r="AC56" s="53"/>
      <c r="AD56" s="53"/>
      <c r="AE56" s="53"/>
      <c r="AF56" s="19"/>
      <c r="AG56" s="53" t="s">
        <v>30</v>
      </c>
      <c r="AH56" s="53"/>
      <c r="AI56" s="53"/>
      <c r="AJ56" s="53"/>
      <c r="AK56" s="53"/>
      <c r="AL56" s="53"/>
      <c r="AM56" s="53"/>
      <c r="AN56" s="53"/>
      <c r="AO56" s="53"/>
      <c r="AP56" s="53"/>
      <c r="AQ56" s="53"/>
      <c r="AR56" s="53"/>
      <c r="AS56" s="53"/>
      <c r="AT56" s="53"/>
      <c r="AU56" s="19"/>
      <c r="AV56" s="53" t="s">
        <v>31</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32</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103</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33</v>
      </c>
      <c r="D79" s="53"/>
      <c r="E79" s="53"/>
      <c r="F79" s="53"/>
      <c r="G79" s="53"/>
      <c r="H79" s="53"/>
      <c r="I79" s="53"/>
      <c r="J79" s="53"/>
      <c r="K79" s="53"/>
      <c r="L79" s="53"/>
      <c r="M79" s="53"/>
      <c r="N79" s="53"/>
      <c r="O79" s="53"/>
      <c r="P79" s="53"/>
      <c r="Q79" s="53"/>
      <c r="R79" s="53"/>
      <c r="S79" s="53"/>
      <c r="T79" s="53"/>
      <c r="U79" s="19"/>
      <c r="V79" s="19"/>
      <c r="W79" s="53" t="s">
        <v>34</v>
      </c>
      <c r="X79" s="53"/>
      <c r="Y79" s="53"/>
      <c r="Z79" s="53"/>
      <c r="AA79" s="53"/>
      <c r="AB79" s="53"/>
      <c r="AC79" s="53"/>
      <c r="AD79" s="53"/>
      <c r="AE79" s="53"/>
      <c r="AF79" s="53"/>
      <c r="AG79" s="53"/>
      <c r="AH79" s="53"/>
      <c r="AI79" s="53"/>
      <c r="AJ79" s="53"/>
      <c r="AK79" s="53"/>
      <c r="AL79" s="53"/>
      <c r="AM79" s="53"/>
      <c r="AN79" s="53"/>
      <c r="AO79" s="19"/>
      <c r="AP79" s="19"/>
      <c r="AQ79" s="53" t="s">
        <v>35</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36</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22"/>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37</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38</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39</v>
      </c>
      <c r="B3" s="27" t="s">
        <v>40</v>
      </c>
      <c r="C3" s="27" t="s">
        <v>41</v>
      </c>
      <c r="D3" s="27" t="s">
        <v>42</v>
      </c>
      <c r="E3" s="27" t="s">
        <v>43</v>
      </c>
      <c r="F3" s="27" t="s">
        <v>44</v>
      </c>
      <c r="G3" s="27" t="s">
        <v>45</v>
      </c>
      <c r="H3" s="83" t="s">
        <v>46</v>
      </c>
      <c r="I3" s="84"/>
      <c r="J3" s="84"/>
      <c r="K3" s="84"/>
      <c r="L3" s="84"/>
      <c r="M3" s="84"/>
      <c r="N3" s="84"/>
      <c r="O3" s="84"/>
      <c r="P3" s="84"/>
      <c r="Q3" s="84"/>
      <c r="R3" s="84"/>
      <c r="S3" s="84"/>
      <c r="T3" s="84"/>
      <c r="U3" s="84"/>
      <c r="V3" s="85"/>
      <c r="W3" s="89" t="s">
        <v>47</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48</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49</v>
      </c>
      <c r="B4" s="28"/>
      <c r="C4" s="28"/>
      <c r="D4" s="28"/>
      <c r="E4" s="28"/>
      <c r="F4" s="28"/>
      <c r="G4" s="28"/>
      <c r="H4" s="86"/>
      <c r="I4" s="87"/>
      <c r="J4" s="87"/>
      <c r="K4" s="87"/>
      <c r="L4" s="87"/>
      <c r="M4" s="87"/>
      <c r="N4" s="87"/>
      <c r="O4" s="87"/>
      <c r="P4" s="87"/>
      <c r="Q4" s="87"/>
      <c r="R4" s="87"/>
      <c r="S4" s="87"/>
      <c r="T4" s="87"/>
      <c r="U4" s="87"/>
      <c r="V4" s="88"/>
      <c r="W4" s="82" t="s">
        <v>50</v>
      </c>
      <c r="X4" s="82"/>
      <c r="Y4" s="82"/>
      <c r="Z4" s="82"/>
      <c r="AA4" s="82"/>
      <c r="AB4" s="82"/>
      <c r="AC4" s="82"/>
      <c r="AD4" s="82"/>
      <c r="AE4" s="82"/>
      <c r="AF4" s="82"/>
      <c r="AG4" s="82"/>
      <c r="AH4" s="82" t="s">
        <v>51</v>
      </c>
      <c r="AI4" s="82"/>
      <c r="AJ4" s="82"/>
      <c r="AK4" s="82"/>
      <c r="AL4" s="82"/>
      <c r="AM4" s="82"/>
      <c r="AN4" s="82"/>
      <c r="AO4" s="82"/>
      <c r="AP4" s="82"/>
      <c r="AQ4" s="82"/>
      <c r="AR4" s="82"/>
      <c r="AS4" s="82" t="s">
        <v>52</v>
      </c>
      <c r="AT4" s="82"/>
      <c r="AU4" s="82"/>
      <c r="AV4" s="82"/>
      <c r="AW4" s="82"/>
      <c r="AX4" s="82"/>
      <c r="AY4" s="82"/>
      <c r="AZ4" s="82"/>
      <c r="BA4" s="82"/>
      <c r="BB4" s="82"/>
      <c r="BC4" s="82"/>
      <c r="BD4" s="82" t="s">
        <v>53</v>
      </c>
      <c r="BE4" s="82"/>
      <c r="BF4" s="82"/>
      <c r="BG4" s="82"/>
      <c r="BH4" s="82"/>
      <c r="BI4" s="82"/>
      <c r="BJ4" s="82"/>
      <c r="BK4" s="82"/>
      <c r="BL4" s="82"/>
      <c r="BM4" s="82"/>
      <c r="BN4" s="82"/>
      <c r="BO4" s="82" t="s">
        <v>54</v>
      </c>
      <c r="BP4" s="82"/>
      <c r="BQ4" s="82"/>
      <c r="BR4" s="82"/>
      <c r="BS4" s="82"/>
      <c r="BT4" s="82"/>
      <c r="BU4" s="82"/>
      <c r="BV4" s="82"/>
      <c r="BW4" s="82"/>
      <c r="BX4" s="82"/>
      <c r="BY4" s="82"/>
      <c r="BZ4" s="82" t="s">
        <v>55</v>
      </c>
      <c r="CA4" s="82"/>
      <c r="CB4" s="82"/>
      <c r="CC4" s="82"/>
      <c r="CD4" s="82"/>
      <c r="CE4" s="82"/>
      <c r="CF4" s="82"/>
      <c r="CG4" s="82"/>
      <c r="CH4" s="82"/>
      <c r="CI4" s="82"/>
      <c r="CJ4" s="82"/>
      <c r="CK4" s="82" t="s">
        <v>56</v>
      </c>
      <c r="CL4" s="82"/>
      <c r="CM4" s="82"/>
      <c r="CN4" s="82"/>
      <c r="CO4" s="82"/>
      <c r="CP4" s="82"/>
      <c r="CQ4" s="82"/>
      <c r="CR4" s="82"/>
      <c r="CS4" s="82"/>
      <c r="CT4" s="82"/>
      <c r="CU4" s="82"/>
      <c r="CV4" s="82" t="s">
        <v>57</v>
      </c>
      <c r="CW4" s="82"/>
      <c r="CX4" s="82"/>
      <c r="CY4" s="82"/>
      <c r="CZ4" s="82"/>
      <c r="DA4" s="82"/>
      <c r="DB4" s="82"/>
      <c r="DC4" s="82"/>
      <c r="DD4" s="82"/>
      <c r="DE4" s="82"/>
      <c r="DF4" s="82"/>
      <c r="DG4" s="82" t="s">
        <v>58</v>
      </c>
      <c r="DH4" s="82"/>
      <c r="DI4" s="82"/>
      <c r="DJ4" s="82"/>
      <c r="DK4" s="82"/>
      <c r="DL4" s="82"/>
      <c r="DM4" s="82"/>
      <c r="DN4" s="82"/>
      <c r="DO4" s="82"/>
      <c r="DP4" s="82"/>
      <c r="DQ4" s="82"/>
      <c r="DR4" s="82" t="s">
        <v>59</v>
      </c>
      <c r="DS4" s="82"/>
      <c r="DT4" s="82"/>
      <c r="DU4" s="82"/>
      <c r="DV4" s="82"/>
      <c r="DW4" s="82"/>
      <c r="DX4" s="82"/>
      <c r="DY4" s="82"/>
      <c r="DZ4" s="82"/>
      <c r="EA4" s="82"/>
      <c r="EB4" s="82"/>
      <c r="EC4" s="82" t="s">
        <v>60</v>
      </c>
      <c r="ED4" s="82"/>
      <c r="EE4" s="82"/>
      <c r="EF4" s="82"/>
      <c r="EG4" s="82"/>
      <c r="EH4" s="82"/>
      <c r="EI4" s="82"/>
      <c r="EJ4" s="82"/>
      <c r="EK4" s="82"/>
      <c r="EL4" s="82"/>
      <c r="EM4" s="82"/>
    </row>
    <row r="5" spans="1:143">
      <c r="A5" s="26" t="s">
        <v>61</v>
      </c>
      <c r="B5" s="29"/>
      <c r="C5" s="29"/>
      <c r="D5" s="29"/>
      <c r="E5" s="29"/>
      <c r="F5" s="29"/>
      <c r="G5" s="29"/>
      <c r="H5" s="30" t="s">
        <v>62</v>
      </c>
      <c r="I5" s="30" t="s">
        <v>63</v>
      </c>
      <c r="J5" s="30" t="s">
        <v>64</v>
      </c>
      <c r="K5" s="30" t="s">
        <v>65</v>
      </c>
      <c r="L5" s="30" t="s">
        <v>66</v>
      </c>
      <c r="M5" s="30" t="s">
        <v>67</v>
      </c>
      <c r="N5" s="30" t="s">
        <v>68</v>
      </c>
      <c r="O5" s="30" t="s">
        <v>69</v>
      </c>
      <c r="P5" s="30" t="s">
        <v>70</v>
      </c>
      <c r="Q5" s="30" t="s">
        <v>71</v>
      </c>
      <c r="R5" s="30" t="s">
        <v>72</v>
      </c>
      <c r="S5" s="30" t="s">
        <v>73</v>
      </c>
      <c r="T5" s="30" t="s">
        <v>74</v>
      </c>
      <c r="U5" s="30" t="s">
        <v>75</v>
      </c>
      <c r="V5" s="30" t="s">
        <v>76</v>
      </c>
      <c r="W5" s="30" t="s">
        <v>77</v>
      </c>
      <c r="X5" s="30" t="s">
        <v>78</v>
      </c>
      <c r="Y5" s="30" t="s">
        <v>79</v>
      </c>
      <c r="Z5" s="30" t="s">
        <v>80</v>
      </c>
      <c r="AA5" s="30" t="s">
        <v>81</v>
      </c>
      <c r="AB5" s="30" t="s">
        <v>82</v>
      </c>
      <c r="AC5" s="30" t="s">
        <v>83</v>
      </c>
      <c r="AD5" s="30" t="s">
        <v>84</v>
      </c>
      <c r="AE5" s="30" t="s">
        <v>85</v>
      </c>
      <c r="AF5" s="30" t="s">
        <v>86</v>
      </c>
      <c r="AG5" s="30" t="s">
        <v>87</v>
      </c>
      <c r="AH5" s="30" t="s">
        <v>77</v>
      </c>
      <c r="AI5" s="30" t="s">
        <v>78</v>
      </c>
      <c r="AJ5" s="30" t="s">
        <v>79</v>
      </c>
      <c r="AK5" s="30" t="s">
        <v>80</v>
      </c>
      <c r="AL5" s="30" t="s">
        <v>81</v>
      </c>
      <c r="AM5" s="30" t="s">
        <v>82</v>
      </c>
      <c r="AN5" s="30" t="s">
        <v>83</v>
      </c>
      <c r="AO5" s="30" t="s">
        <v>84</v>
      </c>
      <c r="AP5" s="30" t="s">
        <v>85</v>
      </c>
      <c r="AQ5" s="30" t="s">
        <v>86</v>
      </c>
      <c r="AR5" s="30" t="s">
        <v>88</v>
      </c>
      <c r="AS5" s="30" t="s">
        <v>77</v>
      </c>
      <c r="AT5" s="30" t="s">
        <v>78</v>
      </c>
      <c r="AU5" s="30" t="s">
        <v>79</v>
      </c>
      <c r="AV5" s="30" t="s">
        <v>80</v>
      </c>
      <c r="AW5" s="30" t="s">
        <v>81</v>
      </c>
      <c r="AX5" s="30" t="s">
        <v>82</v>
      </c>
      <c r="AY5" s="30" t="s">
        <v>83</v>
      </c>
      <c r="AZ5" s="30" t="s">
        <v>84</v>
      </c>
      <c r="BA5" s="30" t="s">
        <v>85</v>
      </c>
      <c r="BB5" s="30" t="s">
        <v>86</v>
      </c>
      <c r="BC5" s="30" t="s">
        <v>88</v>
      </c>
      <c r="BD5" s="30" t="s">
        <v>77</v>
      </c>
      <c r="BE5" s="30" t="s">
        <v>78</v>
      </c>
      <c r="BF5" s="30" t="s">
        <v>79</v>
      </c>
      <c r="BG5" s="30" t="s">
        <v>80</v>
      </c>
      <c r="BH5" s="30" t="s">
        <v>81</v>
      </c>
      <c r="BI5" s="30" t="s">
        <v>82</v>
      </c>
      <c r="BJ5" s="30" t="s">
        <v>83</v>
      </c>
      <c r="BK5" s="30" t="s">
        <v>84</v>
      </c>
      <c r="BL5" s="30" t="s">
        <v>85</v>
      </c>
      <c r="BM5" s="30" t="s">
        <v>86</v>
      </c>
      <c r="BN5" s="30" t="s">
        <v>88</v>
      </c>
      <c r="BO5" s="30" t="s">
        <v>77</v>
      </c>
      <c r="BP5" s="30" t="s">
        <v>78</v>
      </c>
      <c r="BQ5" s="30" t="s">
        <v>79</v>
      </c>
      <c r="BR5" s="30" t="s">
        <v>80</v>
      </c>
      <c r="BS5" s="30" t="s">
        <v>81</v>
      </c>
      <c r="BT5" s="30" t="s">
        <v>82</v>
      </c>
      <c r="BU5" s="30" t="s">
        <v>83</v>
      </c>
      <c r="BV5" s="30" t="s">
        <v>84</v>
      </c>
      <c r="BW5" s="30" t="s">
        <v>85</v>
      </c>
      <c r="BX5" s="30" t="s">
        <v>86</v>
      </c>
      <c r="BY5" s="30" t="s">
        <v>88</v>
      </c>
      <c r="BZ5" s="30" t="s">
        <v>77</v>
      </c>
      <c r="CA5" s="30" t="s">
        <v>78</v>
      </c>
      <c r="CB5" s="30" t="s">
        <v>79</v>
      </c>
      <c r="CC5" s="30" t="s">
        <v>80</v>
      </c>
      <c r="CD5" s="30" t="s">
        <v>81</v>
      </c>
      <c r="CE5" s="30" t="s">
        <v>82</v>
      </c>
      <c r="CF5" s="30" t="s">
        <v>83</v>
      </c>
      <c r="CG5" s="30" t="s">
        <v>84</v>
      </c>
      <c r="CH5" s="30" t="s">
        <v>85</v>
      </c>
      <c r="CI5" s="30" t="s">
        <v>86</v>
      </c>
      <c r="CJ5" s="30" t="s">
        <v>88</v>
      </c>
      <c r="CK5" s="30" t="s">
        <v>77</v>
      </c>
      <c r="CL5" s="30" t="s">
        <v>78</v>
      </c>
      <c r="CM5" s="30" t="s">
        <v>79</v>
      </c>
      <c r="CN5" s="30" t="s">
        <v>80</v>
      </c>
      <c r="CO5" s="30" t="s">
        <v>81</v>
      </c>
      <c r="CP5" s="30" t="s">
        <v>82</v>
      </c>
      <c r="CQ5" s="30" t="s">
        <v>83</v>
      </c>
      <c r="CR5" s="30" t="s">
        <v>84</v>
      </c>
      <c r="CS5" s="30" t="s">
        <v>85</v>
      </c>
      <c r="CT5" s="30" t="s">
        <v>86</v>
      </c>
      <c r="CU5" s="30" t="s">
        <v>88</v>
      </c>
      <c r="CV5" s="30" t="s">
        <v>77</v>
      </c>
      <c r="CW5" s="30" t="s">
        <v>78</v>
      </c>
      <c r="CX5" s="30" t="s">
        <v>79</v>
      </c>
      <c r="CY5" s="30" t="s">
        <v>80</v>
      </c>
      <c r="CZ5" s="30" t="s">
        <v>81</v>
      </c>
      <c r="DA5" s="30" t="s">
        <v>82</v>
      </c>
      <c r="DB5" s="30" t="s">
        <v>83</v>
      </c>
      <c r="DC5" s="30" t="s">
        <v>84</v>
      </c>
      <c r="DD5" s="30" t="s">
        <v>85</v>
      </c>
      <c r="DE5" s="30" t="s">
        <v>86</v>
      </c>
      <c r="DF5" s="30" t="s">
        <v>88</v>
      </c>
      <c r="DG5" s="30" t="s">
        <v>77</v>
      </c>
      <c r="DH5" s="30" t="s">
        <v>78</v>
      </c>
      <c r="DI5" s="30" t="s">
        <v>79</v>
      </c>
      <c r="DJ5" s="30" t="s">
        <v>80</v>
      </c>
      <c r="DK5" s="30" t="s">
        <v>81</v>
      </c>
      <c r="DL5" s="30" t="s">
        <v>82</v>
      </c>
      <c r="DM5" s="30" t="s">
        <v>83</v>
      </c>
      <c r="DN5" s="30" t="s">
        <v>84</v>
      </c>
      <c r="DO5" s="30" t="s">
        <v>85</v>
      </c>
      <c r="DP5" s="30" t="s">
        <v>86</v>
      </c>
      <c r="DQ5" s="30" t="s">
        <v>88</v>
      </c>
      <c r="DR5" s="30" t="s">
        <v>77</v>
      </c>
      <c r="DS5" s="30" t="s">
        <v>78</v>
      </c>
      <c r="DT5" s="30" t="s">
        <v>79</v>
      </c>
      <c r="DU5" s="30" t="s">
        <v>80</v>
      </c>
      <c r="DV5" s="30" t="s">
        <v>81</v>
      </c>
      <c r="DW5" s="30" t="s">
        <v>82</v>
      </c>
      <c r="DX5" s="30" t="s">
        <v>83</v>
      </c>
      <c r="DY5" s="30" t="s">
        <v>84</v>
      </c>
      <c r="DZ5" s="30" t="s">
        <v>85</v>
      </c>
      <c r="EA5" s="30" t="s">
        <v>86</v>
      </c>
      <c r="EB5" s="30" t="s">
        <v>88</v>
      </c>
      <c r="EC5" s="30" t="s">
        <v>77</v>
      </c>
      <c r="ED5" s="30" t="s">
        <v>78</v>
      </c>
      <c r="EE5" s="30" t="s">
        <v>79</v>
      </c>
      <c r="EF5" s="30" t="s">
        <v>80</v>
      </c>
      <c r="EG5" s="30" t="s">
        <v>81</v>
      </c>
      <c r="EH5" s="30" t="s">
        <v>82</v>
      </c>
      <c r="EI5" s="30" t="s">
        <v>83</v>
      </c>
      <c r="EJ5" s="30" t="s">
        <v>84</v>
      </c>
      <c r="EK5" s="30" t="s">
        <v>85</v>
      </c>
      <c r="EL5" s="30" t="s">
        <v>86</v>
      </c>
      <c r="EM5" s="30" t="s">
        <v>88</v>
      </c>
    </row>
    <row r="6" spans="1:143" s="34" customFormat="1">
      <c r="A6" s="26" t="s">
        <v>89</v>
      </c>
      <c r="B6" s="31">
        <f>B7</f>
        <v>2014</v>
      </c>
      <c r="C6" s="31">
        <f t="shared" ref="C6:V6" si="3">C7</f>
        <v>302015</v>
      </c>
      <c r="D6" s="31">
        <f t="shared" si="3"/>
        <v>46</v>
      </c>
      <c r="E6" s="31">
        <f t="shared" si="3"/>
        <v>1</v>
      </c>
      <c r="F6" s="31">
        <f t="shared" si="3"/>
        <v>0</v>
      </c>
      <c r="G6" s="31">
        <f t="shared" si="3"/>
        <v>1</v>
      </c>
      <c r="H6" s="31" t="str">
        <f t="shared" si="3"/>
        <v>和歌山県　和歌山市</v>
      </c>
      <c r="I6" s="31" t="str">
        <f t="shared" si="3"/>
        <v>法適用</v>
      </c>
      <c r="J6" s="31" t="str">
        <f t="shared" si="3"/>
        <v>水道事業</v>
      </c>
      <c r="K6" s="31" t="str">
        <f t="shared" si="3"/>
        <v>末端給水事業</v>
      </c>
      <c r="L6" s="31" t="str">
        <f t="shared" si="3"/>
        <v>A1</v>
      </c>
      <c r="M6" s="32" t="str">
        <f t="shared" si="3"/>
        <v>-</v>
      </c>
      <c r="N6" s="32">
        <f t="shared" si="3"/>
        <v>45.56</v>
      </c>
      <c r="O6" s="32">
        <f t="shared" si="3"/>
        <v>94.86</v>
      </c>
      <c r="P6" s="32">
        <f t="shared" si="3"/>
        <v>2484</v>
      </c>
      <c r="Q6" s="32">
        <f t="shared" si="3"/>
        <v>377208</v>
      </c>
      <c r="R6" s="32">
        <f t="shared" si="3"/>
        <v>208.84</v>
      </c>
      <c r="S6" s="32">
        <f t="shared" si="3"/>
        <v>1806.21</v>
      </c>
      <c r="T6" s="32">
        <f t="shared" si="3"/>
        <v>356897</v>
      </c>
      <c r="U6" s="32">
        <f t="shared" si="3"/>
        <v>210.22</v>
      </c>
      <c r="V6" s="32">
        <f t="shared" si="3"/>
        <v>1697.73</v>
      </c>
      <c r="W6" s="33">
        <f>IF(W7="",NA(),W7)</f>
        <v>116.53</v>
      </c>
      <c r="X6" s="33">
        <f t="shared" ref="X6:AF6" si="4">IF(X7="",NA(),X7)</f>
        <v>106.13</v>
      </c>
      <c r="Y6" s="33">
        <f t="shared" si="4"/>
        <v>113.86</v>
      </c>
      <c r="Z6" s="33">
        <f t="shared" si="4"/>
        <v>109.19</v>
      </c>
      <c r="AA6" s="33">
        <f t="shared" si="4"/>
        <v>110.23</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595.9</v>
      </c>
      <c r="AT6" s="33">
        <f t="shared" ref="AT6:BB6" si="6">IF(AT7="",NA(),AT7)</f>
        <v>382.8</v>
      </c>
      <c r="AU6" s="33">
        <f t="shared" si="6"/>
        <v>399.53</v>
      </c>
      <c r="AV6" s="33">
        <f t="shared" si="6"/>
        <v>298.38</v>
      </c>
      <c r="AW6" s="33">
        <f t="shared" si="6"/>
        <v>139.31</v>
      </c>
      <c r="AX6" s="33">
        <f t="shared" si="6"/>
        <v>485.84</v>
      </c>
      <c r="AY6" s="33">
        <f t="shared" si="6"/>
        <v>487.15</v>
      </c>
      <c r="AZ6" s="33">
        <f t="shared" si="6"/>
        <v>475.07</v>
      </c>
      <c r="BA6" s="33">
        <f t="shared" si="6"/>
        <v>473.46</v>
      </c>
      <c r="BB6" s="33">
        <f t="shared" si="6"/>
        <v>240.81</v>
      </c>
      <c r="BC6" s="32" t="str">
        <f>IF(BC7="","",IF(BC7="-","【-】","【"&amp;SUBSTITUTE(TEXT(BC7,"#,##0.00"),"-","△")&amp;"】"))</f>
        <v>【264.16】</v>
      </c>
      <c r="BD6" s="33">
        <f>IF(BD7="",NA(),BD7)</f>
        <v>634.4</v>
      </c>
      <c r="BE6" s="33">
        <f t="shared" ref="BE6:BM6" si="7">IF(BE7="",NA(),BE7)</f>
        <v>639.54999999999995</v>
      </c>
      <c r="BF6" s="33">
        <f t="shared" si="7"/>
        <v>646.29999999999995</v>
      </c>
      <c r="BG6" s="33">
        <f t="shared" si="7"/>
        <v>656.76</v>
      </c>
      <c r="BH6" s="33">
        <f t="shared" si="7"/>
        <v>675.31</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112.01</v>
      </c>
      <c r="BP6" s="33">
        <f t="shared" ref="BP6:BX6" si="8">IF(BP7="",NA(),BP7)</f>
        <v>101.67</v>
      </c>
      <c r="BQ6" s="33">
        <f t="shared" si="8"/>
        <v>109.08</v>
      </c>
      <c r="BR6" s="33">
        <f t="shared" si="8"/>
        <v>103.63</v>
      </c>
      <c r="BS6" s="33">
        <f t="shared" si="8"/>
        <v>105.58</v>
      </c>
      <c r="BT6" s="33">
        <f t="shared" si="8"/>
        <v>102.8</v>
      </c>
      <c r="BU6" s="33">
        <f t="shared" si="8"/>
        <v>100.35</v>
      </c>
      <c r="BV6" s="33">
        <f t="shared" si="8"/>
        <v>100.42</v>
      </c>
      <c r="BW6" s="33">
        <f t="shared" si="8"/>
        <v>100.77</v>
      </c>
      <c r="BX6" s="33">
        <f t="shared" si="8"/>
        <v>107.74</v>
      </c>
      <c r="BY6" s="32" t="str">
        <f>IF(BY7="","",IF(BY7="-","【-】","【"&amp;SUBSTITUTE(TEXT(BY7,"#,##0.00"),"-","△")&amp;"】"))</f>
        <v>【104.60】</v>
      </c>
      <c r="BZ6" s="33">
        <f>IF(BZ7="",NA(),BZ7)</f>
        <v>148.49</v>
      </c>
      <c r="CA6" s="33">
        <f t="shared" ref="CA6:CI6" si="9">IF(CA7="",NA(),CA7)</f>
        <v>162.79</v>
      </c>
      <c r="CB6" s="33">
        <f t="shared" si="9"/>
        <v>151.04</v>
      </c>
      <c r="CC6" s="33">
        <f t="shared" si="9"/>
        <v>158.6</v>
      </c>
      <c r="CD6" s="33">
        <f t="shared" si="9"/>
        <v>155.66999999999999</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73.05</v>
      </c>
      <c r="CL6" s="33">
        <f t="shared" ref="CL6:CT6" si="10">IF(CL7="",NA(),CL7)</f>
        <v>70.819999999999993</v>
      </c>
      <c r="CM6" s="33">
        <f t="shared" si="10"/>
        <v>68.3</v>
      </c>
      <c r="CN6" s="33">
        <f t="shared" si="10"/>
        <v>67.09</v>
      </c>
      <c r="CO6" s="33">
        <f t="shared" si="10"/>
        <v>66.180000000000007</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79.56</v>
      </c>
      <c r="CW6" s="33">
        <f t="shared" ref="CW6:DE6" si="11">IF(CW7="",NA(),CW7)</f>
        <v>80.489999999999995</v>
      </c>
      <c r="CX6" s="33">
        <f t="shared" si="11"/>
        <v>82.58</v>
      </c>
      <c r="CY6" s="33">
        <f t="shared" si="11"/>
        <v>83.02</v>
      </c>
      <c r="CZ6" s="33">
        <f t="shared" si="11"/>
        <v>81.89</v>
      </c>
      <c r="DA6" s="33">
        <f t="shared" si="11"/>
        <v>91.27</v>
      </c>
      <c r="DB6" s="33">
        <f t="shared" si="11"/>
        <v>90.63</v>
      </c>
      <c r="DC6" s="33">
        <f t="shared" si="11"/>
        <v>91.19</v>
      </c>
      <c r="DD6" s="33">
        <f t="shared" si="11"/>
        <v>91.45</v>
      </c>
      <c r="DE6" s="33">
        <f t="shared" si="11"/>
        <v>91.07</v>
      </c>
      <c r="DF6" s="32" t="str">
        <f>IF(DF7="","",IF(DF7="-","【-】","【"&amp;SUBSTITUTE(TEXT(DF7,"#,##0.00"),"-","△")&amp;"】"))</f>
        <v>【89.78】</v>
      </c>
      <c r="DG6" s="33">
        <f>IF(DG7="",NA(),DG7)</f>
        <v>41.26</v>
      </c>
      <c r="DH6" s="33">
        <f t="shared" ref="DH6:DP6" si="12">IF(DH7="",NA(),DH7)</f>
        <v>42.34</v>
      </c>
      <c r="DI6" s="33">
        <f t="shared" si="12"/>
        <v>43.33</v>
      </c>
      <c r="DJ6" s="33">
        <f t="shared" si="12"/>
        <v>44.42</v>
      </c>
      <c r="DK6" s="33">
        <f t="shared" si="12"/>
        <v>46.02</v>
      </c>
      <c r="DL6" s="33">
        <f t="shared" si="12"/>
        <v>42.32</v>
      </c>
      <c r="DM6" s="33">
        <f t="shared" si="12"/>
        <v>43.4</v>
      </c>
      <c r="DN6" s="33">
        <f t="shared" si="12"/>
        <v>44.41</v>
      </c>
      <c r="DO6" s="33">
        <f t="shared" si="12"/>
        <v>45.38</v>
      </c>
      <c r="DP6" s="33">
        <f t="shared" si="12"/>
        <v>47.7</v>
      </c>
      <c r="DQ6" s="32" t="str">
        <f>IF(DQ7="","",IF(DQ7="-","【-】","【"&amp;SUBSTITUTE(TEXT(DQ7,"#,##0.00"),"-","△")&amp;"】"))</f>
        <v>【46.31】</v>
      </c>
      <c r="DR6" s="33">
        <f>IF(DR7="",NA(),DR7)</f>
        <v>10.17</v>
      </c>
      <c r="DS6" s="33">
        <f t="shared" ref="DS6:EA6" si="13">IF(DS7="",NA(),DS7)</f>
        <v>10.4</v>
      </c>
      <c r="DT6" s="33">
        <f t="shared" si="13"/>
        <v>10.92</v>
      </c>
      <c r="DU6" s="33">
        <f t="shared" si="13"/>
        <v>12.22</v>
      </c>
      <c r="DV6" s="33">
        <f t="shared" si="13"/>
        <v>13.03</v>
      </c>
      <c r="DW6" s="33">
        <f t="shared" si="13"/>
        <v>10.07</v>
      </c>
      <c r="DX6" s="33">
        <f t="shared" si="13"/>
        <v>10.94</v>
      </c>
      <c r="DY6" s="33">
        <f t="shared" si="13"/>
        <v>12.28</v>
      </c>
      <c r="DZ6" s="33">
        <f t="shared" si="13"/>
        <v>13.33</v>
      </c>
      <c r="EA6" s="33">
        <f t="shared" si="13"/>
        <v>14.54</v>
      </c>
      <c r="EB6" s="32" t="str">
        <f>IF(EB7="","",IF(EB7="-","【-】","【"&amp;SUBSTITUTE(TEXT(EB7,"#,##0.00"),"-","△")&amp;"】"))</f>
        <v>【12.42】</v>
      </c>
      <c r="EC6" s="33">
        <f>IF(EC7="",NA(),EC7)</f>
        <v>1.06</v>
      </c>
      <c r="ED6" s="33">
        <f t="shared" ref="ED6:EL6" si="14">IF(ED7="",NA(),ED7)</f>
        <v>0.82</v>
      </c>
      <c r="EE6" s="33">
        <f t="shared" si="14"/>
        <v>0.76</v>
      </c>
      <c r="EF6" s="33">
        <f t="shared" si="14"/>
        <v>0.62</v>
      </c>
      <c r="EG6" s="33">
        <f t="shared" si="14"/>
        <v>0.67</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302015</v>
      </c>
      <c r="D7" s="35">
        <v>46</v>
      </c>
      <c r="E7" s="35">
        <v>1</v>
      </c>
      <c r="F7" s="35">
        <v>0</v>
      </c>
      <c r="G7" s="35">
        <v>1</v>
      </c>
      <c r="H7" s="35" t="s">
        <v>90</v>
      </c>
      <c r="I7" s="35" t="s">
        <v>91</v>
      </c>
      <c r="J7" s="35" t="s">
        <v>92</v>
      </c>
      <c r="K7" s="35" t="s">
        <v>93</v>
      </c>
      <c r="L7" s="35" t="s">
        <v>94</v>
      </c>
      <c r="M7" s="36" t="s">
        <v>95</v>
      </c>
      <c r="N7" s="36">
        <v>45.56</v>
      </c>
      <c r="O7" s="36">
        <v>94.86</v>
      </c>
      <c r="P7" s="36">
        <v>2484</v>
      </c>
      <c r="Q7" s="36">
        <v>377208</v>
      </c>
      <c r="R7" s="36">
        <v>208.84</v>
      </c>
      <c r="S7" s="36">
        <v>1806.21</v>
      </c>
      <c r="T7" s="36">
        <v>356897</v>
      </c>
      <c r="U7" s="36">
        <v>210.22</v>
      </c>
      <c r="V7" s="36">
        <v>1697.73</v>
      </c>
      <c r="W7" s="36">
        <v>116.53</v>
      </c>
      <c r="X7" s="36">
        <v>106.13</v>
      </c>
      <c r="Y7" s="36">
        <v>113.86</v>
      </c>
      <c r="Z7" s="36">
        <v>109.19</v>
      </c>
      <c r="AA7" s="36">
        <v>110.23</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595.9</v>
      </c>
      <c r="AT7" s="36">
        <v>382.8</v>
      </c>
      <c r="AU7" s="36">
        <v>399.53</v>
      </c>
      <c r="AV7" s="36">
        <v>298.38</v>
      </c>
      <c r="AW7" s="36">
        <v>139.31</v>
      </c>
      <c r="AX7" s="36">
        <v>485.84</v>
      </c>
      <c r="AY7" s="36">
        <v>487.15</v>
      </c>
      <c r="AZ7" s="36">
        <v>475.07</v>
      </c>
      <c r="BA7" s="36">
        <v>473.46</v>
      </c>
      <c r="BB7" s="36">
        <v>240.81</v>
      </c>
      <c r="BC7" s="36">
        <v>264.16000000000003</v>
      </c>
      <c r="BD7" s="36">
        <v>634.4</v>
      </c>
      <c r="BE7" s="36">
        <v>639.54999999999995</v>
      </c>
      <c r="BF7" s="36">
        <v>646.29999999999995</v>
      </c>
      <c r="BG7" s="36">
        <v>656.76</v>
      </c>
      <c r="BH7" s="36">
        <v>675.31</v>
      </c>
      <c r="BI7" s="36">
        <v>306.12</v>
      </c>
      <c r="BJ7" s="36">
        <v>304.97000000000003</v>
      </c>
      <c r="BK7" s="36">
        <v>296.5</v>
      </c>
      <c r="BL7" s="36">
        <v>285.77</v>
      </c>
      <c r="BM7" s="36">
        <v>283.10000000000002</v>
      </c>
      <c r="BN7" s="36">
        <v>283.72000000000003</v>
      </c>
      <c r="BO7" s="36">
        <v>112.01</v>
      </c>
      <c r="BP7" s="36">
        <v>101.67</v>
      </c>
      <c r="BQ7" s="36">
        <v>109.08</v>
      </c>
      <c r="BR7" s="36">
        <v>103.63</v>
      </c>
      <c r="BS7" s="36">
        <v>105.58</v>
      </c>
      <c r="BT7" s="36">
        <v>102.8</v>
      </c>
      <c r="BU7" s="36">
        <v>100.35</v>
      </c>
      <c r="BV7" s="36">
        <v>100.42</v>
      </c>
      <c r="BW7" s="36">
        <v>100.77</v>
      </c>
      <c r="BX7" s="36">
        <v>107.74</v>
      </c>
      <c r="BY7" s="36">
        <v>104.6</v>
      </c>
      <c r="BZ7" s="36">
        <v>148.49</v>
      </c>
      <c r="CA7" s="36">
        <v>162.79</v>
      </c>
      <c r="CB7" s="36">
        <v>151.04</v>
      </c>
      <c r="CC7" s="36">
        <v>158.6</v>
      </c>
      <c r="CD7" s="36">
        <v>155.66999999999999</v>
      </c>
      <c r="CE7" s="36">
        <v>164.81</v>
      </c>
      <c r="CF7" s="36">
        <v>166.95</v>
      </c>
      <c r="CG7" s="36">
        <v>166.61</v>
      </c>
      <c r="CH7" s="36">
        <v>165.74</v>
      </c>
      <c r="CI7" s="36">
        <v>154.33000000000001</v>
      </c>
      <c r="CJ7" s="36">
        <v>164.21</v>
      </c>
      <c r="CK7" s="36">
        <v>73.05</v>
      </c>
      <c r="CL7" s="36">
        <v>70.819999999999993</v>
      </c>
      <c r="CM7" s="36">
        <v>68.3</v>
      </c>
      <c r="CN7" s="36">
        <v>67.09</v>
      </c>
      <c r="CO7" s="36">
        <v>66.180000000000007</v>
      </c>
      <c r="CP7" s="36">
        <v>65.510000000000005</v>
      </c>
      <c r="CQ7" s="36">
        <v>64.66</v>
      </c>
      <c r="CR7" s="36">
        <v>64.09</v>
      </c>
      <c r="CS7" s="36">
        <v>63.91</v>
      </c>
      <c r="CT7" s="36">
        <v>63.25</v>
      </c>
      <c r="CU7" s="36">
        <v>59.8</v>
      </c>
      <c r="CV7" s="36">
        <v>79.56</v>
      </c>
      <c r="CW7" s="36">
        <v>80.489999999999995</v>
      </c>
      <c r="CX7" s="36">
        <v>82.58</v>
      </c>
      <c r="CY7" s="36">
        <v>83.02</v>
      </c>
      <c r="CZ7" s="36">
        <v>81.89</v>
      </c>
      <c r="DA7" s="36">
        <v>91.27</v>
      </c>
      <c r="DB7" s="36">
        <v>90.63</v>
      </c>
      <c r="DC7" s="36">
        <v>91.19</v>
      </c>
      <c r="DD7" s="36">
        <v>91.45</v>
      </c>
      <c r="DE7" s="36">
        <v>91.07</v>
      </c>
      <c r="DF7" s="36">
        <v>89.78</v>
      </c>
      <c r="DG7" s="36">
        <v>41.26</v>
      </c>
      <c r="DH7" s="36">
        <v>42.34</v>
      </c>
      <c r="DI7" s="36">
        <v>43.33</v>
      </c>
      <c r="DJ7" s="36">
        <v>44.42</v>
      </c>
      <c r="DK7" s="36">
        <v>46.02</v>
      </c>
      <c r="DL7" s="36">
        <v>42.32</v>
      </c>
      <c r="DM7" s="36">
        <v>43.4</v>
      </c>
      <c r="DN7" s="36">
        <v>44.41</v>
      </c>
      <c r="DO7" s="36">
        <v>45.38</v>
      </c>
      <c r="DP7" s="36">
        <v>47.7</v>
      </c>
      <c r="DQ7" s="36">
        <v>46.31</v>
      </c>
      <c r="DR7" s="36">
        <v>10.17</v>
      </c>
      <c r="DS7" s="36">
        <v>10.4</v>
      </c>
      <c r="DT7" s="36">
        <v>10.92</v>
      </c>
      <c r="DU7" s="36">
        <v>12.22</v>
      </c>
      <c r="DV7" s="36">
        <v>13.03</v>
      </c>
      <c r="DW7" s="36">
        <v>10.07</v>
      </c>
      <c r="DX7" s="36">
        <v>10.94</v>
      </c>
      <c r="DY7" s="36">
        <v>12.28</v>
      </c>
      <c r="DZ7" s="36">
        <v>13.33</v>
      </c>
      <c r="EA7" s="36">
        <v>14.54</v>
      </c>
      <c r="EB7" s="36">
        <v>12.42</v>
      </c>
      <c r="EC7" s="36">
        <v>1.06</v>
      </c>
      <c r="ED7" s="36">
        <v>0.82</v>
      </c>
      <c r="EE7" s="36">
        <v>0.76</v>
      </c>
      <c r="EF7" s="36">
        <v>0.62</v>
      </c>
      <c r="EG7" s="36">
        <v>0.67</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96</v>
      </c>
      <c r="C9" s="39" t="s">
        <v>97</v>
      </c>
      <c r="D9" s="39" t="s">
        <v>98</v>
      </c>
      <c r="E9" s="39" t="s">
        <v>99</v>
      </c>
      <c r="F9" s="39" t="s">
        <v>100</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40</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2016-02-03T07:25:36Z</dcterms:created>
  <dcterms:modified xsi:type="dcterms:W3CDTF">2016-02-18T11:33:30Z</dcterms:modified>
  <cp:category/>
</cp:coreProperties>
</file>