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firstSheet="4"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A23" i="11"/>
  <c r="V23" i="11"/>
  <c r="Q23" i="11"/>
  <c r="AP88" i="11" l="1"/>
  <c r="AF88" i="11"/>
  <c r="AA8" i="11" l="1"/>
  <c r="AA7" i="11"/>
  <c r="AA33" i="11"/>
  <c r="AA32" i="11"/>
  <c r="AA31" i="11"/>
  <c r="AA30" i="11"/>
  <c r="AA29" i="11"/>
  <c r="AA28" i="11"/>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O34" i="9"/>
  <c r="BW34" i="9"/>
  <c r="AM34" i="9"/>
  <c r="C34" i="9"/>
  <c r="U34" i="9" l="1"/>
  <c r="U35" i="9" s="1"/>
  <c r="U36" i="9" s="1"/>
  <c r="U37" i="9" s="1"/>
  <c r="U38" i="9" s="1"/>
  <c r="C35"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<sst xmlns="http://schemas.openxmlformats.org/spreadsheetml/2006/main" count="1035" uniqueCount="547">
  <si>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</si>
  <si>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</si>
  <si>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</si>
  <si>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</si>
  <si>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</si>
  <si>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</si>
  <si>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</si>
  <si>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</si>
  <si>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</si>
  <si>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</si>
  <si>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</si>
  <si>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</si>
  <si>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</si>
  <si>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</si>
  <si>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</si>
  <si>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</si>
  <si>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</si>
  <si>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</si>
  <si>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</si>
  <si>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</si>
  <si>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</si>
  <si>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</si>
  <si>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</si>
  <si>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</si>
  <si>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</si>
  <si>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</si>
  <si>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</si>
  <si>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</si>
  <si>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</si>
  <si>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</si>
  <si>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</si>
  <si>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</si>
  <si>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</si>
  <si>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</si>
  <si>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</si>
  <si>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</si>
  <si>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</si>
  <si>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</si>
  <si>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</si>
  <si>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</si>
  <si>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</si>
  <si>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</si>
  <si>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</si>
  <si>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</si>
  <si>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</si>
  <si>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</si>
  <si>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</si>
  <si>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</si>
  <si>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</si>
  <si>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</si>
  <si>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</si>
  <si>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</si>
  <si>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</si>
  <si>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</si>
  <si>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</si>
  <si>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</si>
  <si>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</si>
  <si>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</si>
  <si>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</si>
  <si>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</si>
  <si>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</si>
  <si>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</si>
  <si>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</si>
  <si>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</si>
  <si>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</si>
  <si>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</si>
  <si>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</si>
  <si>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</si>
  <si>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</si>
  <si>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</si>
  <si>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</si>
  <si>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</si>
  <si>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</si>
  <si>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</si>
  <si>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</si>
  <si>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</si>
  <si>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</si>
  <si>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</si>
  <si>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</si>
  <si>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</si>
  <si>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</si>
  <si>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古座川町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</si>
  <si>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</si>
  <si>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</si>
  <si>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</si>
  <si>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</si>
  <si>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</si>
  <si>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</si>
  <si>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</si>
  <si>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</si>
  <si>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</si>
  <si>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</si>
  <si>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</si>
  <si>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</si>
  <si>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</si>
  <si>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</si>
  <si>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</si>
  <si>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</si>
  <si>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</si>
  <si>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</si>
  <si>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</si>
  <si>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</si>
  <si>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</si>
  <si>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</si>
  <si>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</si>
  <si>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</si>
  <si>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</si>
  <si>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</si>
  <si>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</si>
  <si>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</si>
  <si>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</si>
  <si>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</si>
  <si>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</si>
  <si>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</si>
  <si>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</si>
  <si>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</si>
  <si>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</si>
  <si>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</si>
  <si>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</si>
  <si>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</si>
  <si>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</si>
  <si>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</si>
  <si>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</si>
  <si>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</si>
  <si>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</si>
  <si>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</si>
  <si>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</si>
  <si>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</si>
  <si>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</si>
  <si>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</si>
  <si>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</si>
  <si>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</si>
  <si>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</si>
  <si>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</si>
  <si>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</si>
  <si>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</si>
  <si>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</si>
  <si>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</si>
  <si>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</si>
  <si>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</si>
  <si>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</si>
  <si>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</si>
  <si>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</si>
  <si>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</si>
  <si>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</si>
  <si>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</si>
  <si>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</si>
  <si>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</si>
  <si>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</si>
  <si>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</si>
  <si>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</si>
  <si>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</si>
  <si>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</si>
  <si>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</si>
  <si>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</si>
  <si>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</si>
  <si>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</si>
  <si>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</si>
  <si>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</si>
  <si>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</si>
  <si>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</si>
  <si>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</si>
  <si>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</si>
  <si>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</si>
  <si>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</si>
  <si>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</si>
  <si>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</si>
  <si>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</si>
  <si>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</si>
  <si>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</si>
  <si>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</si>
  <si>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</si>
  <si>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</si>
  <si>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</si>
  <si>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</si>
  <si>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</si>
  <si>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</si>
  <si>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</si>
  <si>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</si>
  <si>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</si>
  <si>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</si>
  <si>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</si>
  <si>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</si>
  <si>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</si>
  <si>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</si>
  <si>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</si>
  <si>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</si>
  <si>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</si>
  <si>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</si>
  <si>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</si>
  <si>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</si>
  <si>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</si>
  <si>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</si>
  <si>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和歌山県古座川町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</si>
  <si>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</si>
  <si>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</si>
  <si>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</si>
  <si>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</si>
  <si>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</si>
  <si>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</si>
  <si>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</si>
  <si>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</si>
  <si>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</si>
  <si>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</si>
  <si>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</si>
  <si>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</si>
  <si>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</si>
  <si>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</si>
  <si>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</si>
  <si>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</si>
  <si>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</si>
  <si>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</si>
  <si>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</si>
  <si>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</si>
  <si>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</si>
  <si>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</si>
  <si>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</si>
  <si>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</si>
  <si>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</si>
  <si>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</si>
  <si>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</si>
  <si>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</si>
  <si>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</si>
  <si>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</si>
  <si>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</si>
  <si>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</si>
  <si>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</si>
  <si>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</si>
  <si>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</si>
  <si>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</si>
  <si>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</si>
  <si>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</si>
  <si>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</si>
  <si>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</si>
  <si>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</si>
  <si>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</si>
  <si>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</si>
  <si>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</si>
  <si>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</si>
  <si>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</si>
  <si>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</si>
  <si>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</si>
  <si>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</si>
  <si>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</si>
  <si>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</si>
  <si>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</si>
  <si>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</si>
  <si>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</si>
  <si>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</si>
  <si>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</si>
  <si>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</si>
  <si>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</si>
  <si>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</si>
  <si>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</si>
  <si>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</si>
  <si>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</si>
  <si>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</si>
  <si>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</si>
  <si>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</si>
  <si>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</si>
  <si>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</si>
  <si>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</si>
  <si>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</si>
  <si>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</si>
  <si>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</si>
  <si>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</si>
  <si>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</si>
  <si>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</si>
  <si>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</si>
  <si>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</si>
  <si>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</si>
  <si>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</si>
  <si>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</si>
  <si>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</si>
  <si>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</si>
  <si>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</si>
  <si>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</si>
  <si>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</si>
  <si>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</si>
  <si>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</si>
  <si>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</si>
  <si>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</si>
  <si>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</si>
  <si>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</si>
  <si>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</si>
  <si>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</si>
  <si>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</si>
  <si>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</si>
  <si>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</si>
  <si>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</si>
  <si>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</si>
  <si>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</si>
  <si>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</si>
  <si>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</si>
  <si>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</si>
  <si>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</si>
  <si>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</si>
  <si>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</si>
  <si>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</si>
  <si>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</si>
  <si>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</si>
  <si>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</si>
  <si>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</si>
  <si>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</si>
  <si>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</si>
  <si>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</si>
  <si>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</si>
  <si>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</si>
  <si>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</si>
  <si>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</si>
  <si>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</si>
  <si>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</si>
  <si>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</si>
  <si>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</si>
  <si>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</si>
  <si>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</si>
  <si>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</si>
  <si>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</si>
  <si>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</si>
  <si>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</si>
  <si>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</si>
  <si>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</si>
  <si>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</si>
  <si>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</si>
  <si>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</si>
  <si>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</si>
  <si>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</si>
  <si>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</si>
  <si>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</si>
  <si>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</si>
  <si>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</si>
  <si>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</si>
  <si>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</si>
  <si>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</si>
  <si>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</si>
  <si>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</si>
  <si>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</si>
  <si>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</si>
  <si>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</si>
  <si>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</si>
  <si>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</si>
  <si>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</si>
  <si>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</si>
  <si>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和歌山県古座川町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</si>
  <si>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</si>
  <si>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</si>
  <si>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</si>
  <si>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</si>
  <si>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</si>
  <si>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</si>
  <si>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</si>
  <si>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</si>
  <si>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</si>
  <si>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</si>
  <si>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</si>
  <si>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</si>
  <si>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</si>
  <si>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</si>
  <si>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</si>
  <si>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</si>
  <si>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</si>
  <si>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</si>
  <si>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</si>
  <si>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</si>
  <si>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</si>
  <si>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</si>
  <si>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</si>
  <si>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</si>
  <si>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</si>
  <si>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</si>
  <si>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</si>
  <si>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</si>
  <si>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</si>
  <si>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</si>
  <si>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</si>
  <si>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</si>
  <si>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</si>
  <si>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</si>
  <si>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</si>
  <si>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</si>
  <si>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</si>
  <si>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</si>
  <si>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</si>
  <si>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</si>
  <si>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</si>
  <si>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</si>
  <si>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</si>
  <si>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</si>
  <si>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</si>
  <si>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</si>
  <si>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</si>
  <si>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</si>
  <si>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</si>
  <si>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</si>
  <si>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</si>
  <si>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</si>
  <si>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</si>
  <si>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</si>
  <si>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</si>
  <si>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</si>
  <si>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</si>
  <si>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</si>
  <si>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</si>
  <si>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</si>
  <si>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</si>
  <si>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</si>
  <si>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</si>
  <si>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</si>
  <si>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</si>
  <si>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</si>
  <si>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</si>
  <si>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</si>
  <si>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</si>
  <si>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</si>
  <si>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</si>
  <si>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</si>
  <si>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</si>
  <si>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</si>
  <si>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</si>
  <si>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</si>
  <si>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</si>
  <si>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</si>
  <si>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</si>
  <si>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</si>
  <si>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</si>
  <si>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</si>
  <si>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</si>
  <si>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</si>
  <si>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</si>
  <si>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</si>
  <si>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</si>
  <si>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</si>
  <si>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</si>
  <si>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</si>
  <si>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</si>
  <si>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</si>
  <si>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</si>
  <si>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</si>
  <si>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</si>
  <si>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</si>
  <si>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</si>
  <si>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</si>
  <si>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</si>
  <si>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</si>
  <si>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</si>
  <si>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</si>
  <si>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</si>
  <si>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</si>
  <si>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</si>
  <si>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</si>
  <si>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</si>
  <si>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</si>
  <si>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</si>
  <si>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</si>
  <si>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</si>
  <si>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</si>
  <si>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</si>
  <si>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</si>
  <si>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</si>
  <si>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</si>
  <si>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</si>
  <si>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</si>
  <si>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</si>
  <si>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</si>
  <si>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</si>
  <si>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</si>
  <si>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</si>
  <si>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</si>
  <si>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</si>
  <si>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</si>
  <si>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</si>
  <si>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</si>
  <si>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</si>
  <si>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</si>
  <si>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</si>
  <si>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</si>
  <si>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</si>
  <si>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</si>
  <si>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</si>
  <si>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</si>
  <si>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</si>
  <si>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</si>
  <si>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</si>
  <si>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</si>
  <si>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</si>
  <si>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</si>
  <si>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</si>
  <si>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</si>
  <si>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</si>
  <si>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</si>
  <si>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</si>
  <si>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</si>
  <si>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</si>
  <si>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</si>
  <si>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</si>
  <si>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</si>
  <si>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</si>
  <si>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</si>
  <si>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</si>
  <si>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</si>
  <si>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</si>
  <si>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</si>
  <si>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</si>
  <si>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</si>
  <si>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</si>
  <si>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</si>
  <si>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</si>
  <si>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</si>
  <si>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</si>
  <si>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</si>
  <si>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</si>
  <si>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</si>
  <si>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</si>
  <si>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</si>
  <si>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</si>
  <si>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</si>
  <si>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</si>
  <si>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</si>
  <si>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</si>
  <si>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</si>
  <si>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</si>
  <si>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</si>
  <si>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</si>
  <si>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</si>
  <si>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7.55</t>
  </si>
  <si>
    <t>▲ 0.80</t>
  </si>
  <si>
    <t>一般会計</t>
  </si>
  <si>
    <t>国民健康保険特別会計</t>
  </si>
  <si>
    <t>簡易水道事業特別会計</t>
  </si>
  <si>
    <t>介護保険特別会計</t>
  </si>
  <si>
    <t>へき地診療所特別会計</t>
  </si>
  <si>
    <t>国民健康保険七川診療所特別会計</t>
  </si>
  <si>
    <t>国民健康保険明神診療所特別会計</t>
  </si>
  <si>
    <t>後期高齢者医療特別会計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</si>
  <si>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</si>
  <si>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</si>
  <si>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2"/>
  </si>
  <si>
    <t>串本町古座川町衛生施設事務組合</t>
    <rPh sb="0" eb="3">
      <t>クシモトチョウ</t>
    </rPh>
    <rPh sb="3" eb="7">
      <t>コザガワチョウ</t>
    </rPh>
    <rPh sb="7" eb="9">
      <t>エイセイ</t>
    </rPh>
    <rPh sb="9" eb="11">
      <t>シセツ</t>
    </rPh>
    <rPh sb="11" eb="13">
      <t>ジム</t>
    </rPh>
    <rPh sb="13" eb="15">
      <t>クミアイ</t>
    </rPh>
    <phoneticPr fontId="2"/>
  </si>
  <si>
    <t>紀南学園事務組合</t>
    <rPh sb="0" eb="2">
      <t>キナン</t>
    </rPh>
    <rPh sb="2" eb="4">
      <t>ガクエン</t>
    </rPh>
    <rPh sb="4" eb="6">
      <t>ジム</t>
    </rPh>
    <rPh sb="6" eb="8">
      <t>クミアイ</t>
    </rPh>
    <phoneticPr fontId="2"/>
  </si>
  <si>
    <t>東牟婁郡町村新宮市老人福祉施設事務組合（普通組合）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クミアイ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</si>
  <si>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</si>
  <si>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</si>
  <si>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</si>
  <si>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和歌山地方税回収機構</t>
    <rPh sb="0" eb="3">
      <t>ワカヤマ</t>
    </rPh>
    <rPh sb="3" eb="6">
      <t>チホウゼイ</t>
    </rPh>
    <rPh sb="6" eb="8">
      <t>カイシュウ</t>
    </rPh>
    <rPh sb="8" eb="10">
      <t>キコウ</t>
    </rPh>
    <phoneticPr fontId="2"/>
  </si>
  <si>
    <t>和歌山県後期高齢医療連合（普通会計）</t>
    <rPh sb="0" eb="4">
      <t>ワカヤマケン</t>
    </rPh>
    <rPh sb="4" eb="6">
      <t>コウキ</t>
    </rPh>
    <rPh sb="6" eb="8">
      <t>コウレイ</t>
    </rPh>
    <rPh sb="8" eb="10">
      <t>イリョウ</t>
    </rPh>
    <rPh sb="10" eb="12">
      <t>レンゴウ</t>
    </rPh>
    <rPh sb="13" eb="15">
      <t>フツウ</t>
    </rPh>
    <rPh sb="15" eb="17">
      <t>カイケイ</t>
    </rPh>
    <phoneticPr fontId="2"/>
  </si>
  <si>
    <t>和歌山県後期高齢医療連合（特別会計）</t>
    <rPh sb="0" eb="4">
      <t>ワカヤマケン</t>
    </rPh>
    <rPh sb="4" eb="6">
      <t>コウキ</t>
    </rPh>
    <rPh sb="6" eb="8">
      <t>コウレイ</t>
    </rPh>
    <rPh sb="8" eb="10">
      <t>イリョウ</t>
    </rPh>
    <rPh sb="10" eb="12">
      <t>レンゴウ</t>
    </rPh>
    <rPh sb="13" eb="15">
      <t>トクベツ</t>
    </rPh>
    <rPh sb="15" eb="17">
      <t>カイケイ</t>
    </rPh>
    <phoneticPr fontId="2"/>
  </si>
  <si>
    <t>紀南環境広域施設組合</t>
    <rPh sb="0" eb="2">
      <t>キナン</t>
    </rPh>
    <rPh sb="2" eb="4">
      <t>カンキョウ</t>
    </rPh>
    <rPh sb="4" eb="6">
      <t>コウイキ</t>
    </rPh>
    <rPh sb="6" eb="8">
      <t>シセツ</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</si>
</sst>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199603</c:v>
                </c:pt>
                <c:pt idx="1">
                  <c:v>110449</c:v>
                </c:pt>
                <c:pt idx="2">
                  <c:v>109140</c:v>
                </c:pt>
                <c:pt idx="3">
                  <c:v>275157</c:v>
                </c:pt>
                <c:pt idx="4">
                  <c:v>563429</c:v>
                </c:pt>
              </c:numCache>
            </c:numRef>
          </c:val>
          <c:smooth val="0"/>
        </c:ser>
        <c:dLbls>
          <c:showLegendKey val="0"/>
          <c:showVal val="0"/>
          <c:showCatName val="0"/>
          <c:showSerName val="0"/>
          <c:showPercent val="0"/>
          <c:showBubbleSize val="0"/>
        </c:dLbls>
        <c:marker val="1"/>
        <c:smooth val="0"/>
        <c:axId val="101206656"/>
        <c:axId val="101208832"/>
      </c:lineChart>
      <c:catAx>
        <c:axId val="101206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08832"/>
        <c:crosses val="autoZero"/>
        <c:auto val="1"/>
        <c:lblAlgn val="ctr"/>
        <c:lblOffset val="100"/>
        <c:tickLblSkip val="1"/>
        <c:tickMarkSkip val="1"/>
        <c:noMultiLvlLbl val="0"/>
      </c:catAx>
      <c:valAx>
        <c:axId val="10120883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0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17.88</c:v>
                </c:pt>
                <c:pt idx="1">
                  <c:v>34.86</c:v>
                </c:pt>
                <c:pt idx="2">
                  <c:v>34.01</c:v>
                </c:pt>
                <c:pt idx="3">
                  <c:v>18.77</c:v>
                </c:pt>
                <c:pt idx="4">
                  <c:v>27.14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62.41</c:v>
                </c:pt>
                <c:pt idx="1">
                  <c:v>60.29</c:v>
                </c:pt>
                <c:pt idx="2">
                  <c:v>58.9</c:v>
                </c:pt>
                <c:pt idx="3">
                  <c:v>67.89</c:v>
                </c:pt>
                <c:pt idx="4">
                  <c:v>62.14</c:v>
                </c:pt>
              </c:numCache>
            </c:numRef>
          </c:val>
        </c:ser>
        <c:dLbls>
          <c:showLegendKey val="0"/>
          <c:showVal val="0"/>
          <c:showCatName val="0"/>
          <c:showSerName val="0"/>
          <c:showPercent val="0"/>
          <c:showBubbleSize val="0"/>
        </c:dLbls>
        <c:gapWidth val="250"/>
        <c:overlap val="100"/>
        <c:axId val="99288576"/>
        <c:axId val="9929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19.61</c:v>
                </c:pt>
                <c:pt idx="1">
                  <c:v>11.45</c:v>
                </c:pt>
                <c:pt idx="2">
                  <c:v>0.09</c:v>
                </c:pt>
                <c:pt idx="3">
                  <c:v>-7.55</c:v>
                </c:pt>
                <c:pt idx="4">
                  <c:v>-0.8</c:v>
                </c:pt>
              </c:numCache>
            </c:numRef>
          </c:val>
          <c:smooth val="0"/>
        </c:ser>
        <c:dLbls>
          <c:showLegendKey val="0"/>
          <c:showVal val="0"/>
          <c:showCatName val="0"/>
          <c:showSerName val="0"/>
          <c:showPercent val="0"/>
          <c:showBubbleSize val="0"/>
        </c:dLbls>
        <c:marker val="1"/>
        <c:smooth val="0"/>
        <c:axId val="99288576"/>
        <c:axId val="99290496"/>
      </c:lineChart>
      <c:catAx>
        <c:axId val="992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290496"/>
        <c:crosses val="autoZero"/>
        <c:auto val="1"/>
        <c:lblAlgn val="ctr"/>
        <c:lblOffset val="100"/>
        <c:tickLblSkip val="1"/>
        <c:tickMarkSkip val="1"/>
        <c:noMultiLvlLbl val="0"/>
      </c:catAx>
      <c:valAx>
        <c:axId val="9929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3"/>
          <c:order val="3"/>
          <c:tx>
            <c:strRef>
              <c:f>データシート!$A$30</c:f>
              <c:strCache>
                <c:ptCount val="1"/>
                <c:pt idx="0">
                  <c:v>国民健康保険明神診療所特別会計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0.57999999999999996</c:v>
                </c:pt>
                <c:pt idx="2">
                  <c:v>#N/A</c:v>
                </c:pt>
                <c:pt idx="3">
                  <c:v>0.01</c:v>
                </c:pt>
                <c:pt idx="4">
                  <c:v>#N/A</c:v>
                </c:pt>
                <c:pt idx="5">
                  <c:v>0.05</c:v>
                </c:pt>
                <c:pt idx="6">
                  <c:v>#N/A</c:v>
                </c:pt>
                <c:pt idx="7">
                  <c:v>0.12</c:v>
                </c:pt>
                <c:pt idx="8">
                  <c:v>#N/A</c:v>
                </c:pt>
                <c:pt idx="9">
                  <c:v>0.03</c:v>
                </c:pt>
              </c:numCache>
            </c:numRef>
          </c:val>
        </c:ser>
        <c:ser>
          <c:idx val="4"/>
          <c:order val="4"/>
          <c:tx>
            <c:strRef>
              <c:f>データシート!$A$31</c:f>
              <c:strCache>
                <c:ptCount val="1"/>
                <c:pt idx="0">
                  <c:v>国民健康保険七川診療所特別会計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0.02</c:v>
                </c:pt>
                <c:pt idx="8">
                  <c:v>#N/A</c:v>
                </c:pt>
                <c:pt idx="9">
                  <c:v>0.1</c:v>
                </c:pt>
              </c:numCache>
            </c:numRef>
          </c:val>
        </c:ser>
        <c:ser>
          <c:idx val="5"/>
          <c:order val="5"/>
          <c:tx>
            <c:strRef>
              <c:f>データシート!$A$32</c:f>
              <c:strCache>
                <c:ptCount val="1"/>
                <c:pt idx="0">
                  <c:v>へき地診療所特別会計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0.43</c:v>
                </c:pt>
                <c:pt idx="4">
                  <c:v>#N/A</c:v>
                </c:pt>
                <c:pt idx="5">
                  <c:v>0.34</c:v>
                </c:pt>
                <c:pt idx="6">
                  <c:v>#N/A</c:v>
                </c:pt>
                <c:pt idx="7">
                  <c:v>0.27</c:v>
                </c:pt>
                <c:pt idx="8">
                  <c:v>#N/A</c:v>
                </c:pt>
                <c:pt idx="9">
                  <c:v>0.16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0.55000000000000004</c:v>
                </c:pt>
                <c:pt idx="2">
                  <c:v>#N/A</c:v>
                </c:pt>
                <c:pt idx="3">
                  <c:v>0.13</c:v>
                </c:pt>
                <c:pt idx="4">
                  <c:v>#N/A</c:v>
                </c:pt>
                <c:pt idx="5">
                  <c:v>0.19</c:v>
                </c:pt>
                <c:pt idx="6">
                  <c:v>#N/A</c:v>
                </c:pt>
                <c:pt idx="7">
                  <c:v>0.04</c:v>
                </c:pt>
                <c:pt idx="8">
                  <c:v>#N/A</c:v>
                </c:pt>
                <c:pt idx="9">
                  <c:v>0.44</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0.28000000000000003</c:v>
                </c:pt>
                <c:pt idx="2">
                  <c:v>#N/A</c:v>
                </c:pt>
                <c:pt idx="3">
                  <c:v>0.15</c:v>
                </c:pt>
                <c:pt idx="4">
                  <c:v>#N/A</c:v>
                </c:pt>
                <c:pt idx="5">
                  <c:v>0.19</c:v>
                </c:pt>
                <c:pt idx="6">
                  <c:v>#N/A</c:v>
                </c:pt>
                <c:pt idx="7">
                  <c:v>0.76</c:v>
                </c:pt>
                <c:pt idx="8">
                  <c:v>#N/A</c:v>
                </c:pt>
                <c:pt idx="9">
                  <c:v>0.56999999999999995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0.91</c:v>
                </c:pt>
                <c:pt idx="2">
                  <c:v>#N/A</c:v>
                </c:pt>
                <c:pt idx="3">
                  <c:v>0.1</c:v>
                </c:pt>
                <c:pt idx="4">
                  <c:v>#N/A</c:v>
                </c:pt>
                <c:pt idx="5">
                  <c:v>0.44</c:v>
                </c:pt>
                <c:pt idx="6">
                  <c:v>#N/A</c:v>
                </c:pt>
                <c:pt idx="7">
                  <c:v>0.49</c:v>
                </c:pt>
                <c:pt idx="8">
                  <c:v>#N/A</c:v>
                </c:pt>
                <c:pt idx="9">
                  <c:v>0.61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17.760000000000002</c:v>
                </c:pt>
                <c:pt idx="2">
                  <c:v>#N/A</c:v>
                </c:pt>
                <c:pt idx="3">
                  <c:v>34.42</c:v>
                </c:pt>
                <c:pt idx="4">
                  <c:v>#N/A</c:v>
                </c:pt>
                <c:pt idx="5">
                  <c:v>33.659999999999997</c:v>
                </c:pt>
                <c:pt idx="6">
                  <c:v>#N/A</c:v>
                </c:pt>
                <c:pt idx="7">
                  <c:v>18.63</c:v>
                </c:pt>
                <c:pt idx="8">
                  <c:v>#N/A</c:v>
                </c:pt>
                <c:pt idx="9">
                  <c:v>26.98</c:v>
                </c:pt>
              </c:numCache>
            </c:numRef>
          </c:val>
        </c:ser>
        <c:dLbls>
          <c:showLegendKey val="0"/>
          <c:showVal val="0"/>
          <c:showCatName val="0"/>
          <c:showSerName val="0"/>
          <c:showPercent val="0"/>
          <c:showBubbleSize val="0"/>
        </c:dLbls>
        <c:gapWidth val="150"/>
        <c:overlap val="100"/>
        <c:axId val="104599552"/>
        <c:axId val="104601088"/>
      </c:barChart>
      <c:catAx>
        <c:axId val="1045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01088"/>
        <c:crosses val="autoZero"/>
        <c:auto val="1"/>
        <c:lblAlgn val="ctr"/>
        <c:lblOffset val="100"/>
        <c:tickLblSkip val="1"/>
        <c:tickMarkSkip val="1"/>
        <c:noMultiLvlLbl val="0"/>
      </c:catAx>
      <c:valAx>
        <c:axId val="10460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9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328</c:v>
                </c:pt>
                <c:pt idx="5">
                  <c:v>305</c:v>
                </c:pt>
                <c:pt idx="8">
                  <c:v>291</c:v>
                </c:pt>
                <c:pt idx="11">
                  <c:v>283</c:v>
                </c:pt>
                <c:pt idx="14">
                  <c:v>290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13</c:v>
                </c:pt>
                <c:pt idx="6">
                  <c:v>12</c:v>
                </c:pt>
                <c:pt idx="9">
                  <c:v>13</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c:v>
                </c:pt>
                <c:pt idx="3">
                  <c:v>5</c:v>
                </c:pt>
                <c:pt idx="6">
                  <c:v>6</c:v>
                </c:pt>
                <c:pt idx="9">
                  <c:v>3</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473</c:v>
                </c:pt>
                <c:pt idx="3">
                  <c:v>433</c:v>
                </c:pt>
                <c:pt idx="6">
                  <c:v>404</c:v>
                </c:pt>
                <c:pt idx="9">
                  <c:v>384</c:v>
                </c:pt>
                <c:pt idx="12">
                  <c:v>378</c:v>
                </c:pt>
              </c:numCache>
            </c:numRef>
          </c:val>
        </c:ser>
        <c:dLbls>
          <c:showLegendKey val="0"/>
          <c:showVal val="0"/>
          <c:showCatName val="0"/>
          <c:showSerName val="0"/>
          <c:showPercent val="0"/>
          <c:showBubbleSize val="0"/>
        </c:dLbls>
        <c:gapWidth val="100"/>
        <c:overlap val="100"/>
        <c:axId val="102714752"/>
        <c:axId val="10272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163</c:v>
                </c:pt>
                <c:pt idx="2">
                  <c:v>#N/A</c:v>
                </c:pt>
                <c:pt idx="3">
                  <c:v>#N/A</c:v>
                </c:pt>
                <c:pt idx="4">
                  <c:v>146</c:v>
                </c:pt>
                <c:pt idx="5">
                  <c:v>#N/A</c:v>
                </c:pt>
                <c:pt idx="6">
                  <c:v>#N/A</c:v>
                </c:pt>
                <c:pt idx="7">
                  <c:v>131</c:v>
                </c:pt>
                <c:pt idx="8">
                  <c:v>#N/A</c:v>
                </c:pt>
                <c:pt idx="9">
                  <c:v>#N/A</c:v>
                </c:pt>
                <c:pt idx="10">
                  <c:v>117</c:v>
                </c:pt>
                <c:pt idx="11">
                  <c:v>#N/A</c:v>
                </c:pt>
                <c:pt idx="12">
                  <c:v>#N/A</c:v>
                </c:pt>
                <c:pt idx="13">
                  <c:v>102</c:v>
                </c:pt>
                <c:pt idx="14">
                  <c:v>#N/A</c:v>
                </c:pt>
              </c:numCache>
            </c:numRef>
          </c:val>
          <c:smooth val="0"/>
        </c:ser>
        <c:dLbls>
          <c:showLegendKey val="0"/>
          <c:showVal val="0"/>
          <c:showCatName val="0"/>
          <c:showSerName val="0"/>
          <c:showPercent val="0"/>
          <c:showBubbleSize val="0"/>
        </c:dLbls>
        <c:marker val="1"/>
        <c:smooth val="0"/>
        <c:axId val="102714752"/>
        <c:axId val="102725120"/>
      </c:lineChart>
      <c:catAx>
        <c:axId val="10271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25120"/>
        <c:crosses val="autoZero"/>
        <c:auto val="1"/>
        <c:lblAlgn val="ctr"/>
        <c:lblOffset val="100"/>
        <c:tickLblSkip val="1"/>
        <c:tickMarkSkip val="1"/>
        <c:noMultiLvlLbl val="0"/>
      </c:catAx>
      <c:valAx>
        <c:axId val="10272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1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2638</c:v>
                </c:pt>
                <c:pt idx="5">
                  <c:v>2635</c:v>
                </c:pt>
                <c:pt idx="8">
                  <c:v>2581</c:v>
                </c:pt>
                <c:pt idx="11">
                  <c:v>2706</c:v>
                </c:pt>
                <c:pt idx="14">
                  <c:v>2754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c:v>
                </c:pt>
                <c:pt idx="5">
                  <c:v>12</c:v>
                </c:pt>
                <c:pt idx="8">
                  <c:v>4</c:v>
                </c:pt>
                <c:pt idx="11">
                  <c:v>4</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2475</c:v>
                </c:pt>
                <c:pt idx="5">
                  <c:v>2362</c:v>
                </c:pt>
                <c:pt idx="8">
                  <c:v>2729</c:v>
                </c:pt>
                <c:pt idx="11">
                  <c:v>3413</c:v>
                </c:pt>
                <c:pt idx="14">
                  <c:v>2745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812</c:v>
                </c:pt>
                <c:pt idx="3">
                  <c:v>808</c:v>
                </c:pt>
                <c:pt idx="6">
                  <c:v>801</c:v>
                </c:pt>
                <c:pt idx="9">
                  <c:v>779</c:v>
                </c:pt>
                <c:pt idx="12">
                  <c:v>792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113</c:v>
                </c:pt>
                <c:pt idx="3">
                  <c:v>115</c:v>
                </c:pt>
                <c:pt idx="6">
                  <c:v>131</c:v>
                </c:pt>
                <c:pt idx="9">
                  <c:v>289</c:v>
                </c:pt>
                <c:pt idx="12">
                  <c:v>271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c:v>
                </c:pt>
                <c:pt idx="3">
                  <c:v>29</c:v>
                </c:pt>
                <c:pt idx="6">
                  <c:v>28</c:v>
                </c:pt>
                <c:pt idx="9">
                  <c:v>29</c:v>
                </c:pt>
                <c:pt idx="12">
                  <c:v>186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3447</c:v>
                </c:pt>
                <c:pt idx="3">
                  <c:v>3345</c:v>
                </c:pt>
                <c:pt idx="6">
                  <c:v>3217</c:v>
                </c:pt>
                <c:pt idx="9">
                  <c:v>3307</c:v>
                </c:pt>
                <c:pt idx="12">
                  <c:v>3493</c:v>
                </c:pt>
              </c:numCache>
            </c:numRef>
          </c:val>
        </c:ser>
        <c:dLbls>
          <c:showLegendKey val="0"/>
          <c:showVal val="0"/>
          <c:showCatName val="0"/>
          <c:showSerName val="0"/>
          <c:showPercent val="0"/>
          <c:showBubbleSize val="0"/>
        </c:dLbls>
        <c:gapWidth val="100"/>
        <c:overlap val="100"/>
        <c:axId val="105362944"/>
        <c:axId val="10536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362944"/>
        <c:axId val="105364864"/>
      </c:lineChart>
      <c:catAx>
        <c:axId val="1053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364864"/>
        <c:crosses val="autoZero"/>
        <c:auto val="1"/>
        <c:lblAlgn val="ctr"/>
        <c:lblOffset val="100"/>
        <c:tickLblSkip val="1"/>
        <c:tickMarkSkip val="1"/>
        <c:noMultiLvlLbl val="0"/>
      </c:catAx>
      <c:valAx>
        <c:axId val="10536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6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
2,960
294.23
4,912,075
4,000,371
544,352
2,005,423
3,492,831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内平均値と比較しても大きく下回っている。町内に中心となる産業がなく財政基盤が弱いこと、高齢化が進み就労人口の減少などが原因で法人税、固定資産税、住民税等の地方税による税収が低く、今後も厳しい状況が続く見込みである。人件費の抑制、投資的経費の抑制等、歳出の見直しを実施するとともに、地方税の徴収強化等、長期総合計画に沿った施策の重点化の両立に努め、活力あるまちづくりを展開しつつ、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2" name="直線コネクタ 61"/>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143510</xdr:rowOff>
    </xdr:to>
    <xdr:cxnSp macro="">
      <xdr:nvCxnSpPr>
        <xdr:cNvPr id="65" name="直線コネクタ 64"/>
        <xdr:cNvCxnSpPr/>
      </xdr:nvCxnSpPr>
      <xdr:spPr>
        <a:xfrm>
          <a:off x="3225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8" name="直線コネクタ 67"/>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131445</xdr:rowOff>
    </xdr:from>
    <xdr:to>
      <xdr:col>3</xdr:col>
      <xdr:colOff>279400</xdr:colOff>
      <xdr:row>43</xdr:row>
      <xdr:rowOff>137478</xdr:rowOff>
    </xdr:to>
    <xdr:cxnSp macro="">
      <xdr:nvCxnSpPr>
        <xdr:cNvPr id="71" name="直線コネクタ 70"/>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1" name="円/楕円 80"/>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2"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3" name="円/楕円 82"/>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4" name="テキスト ボックス 83"/>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5" name="円/楕円 84"/>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6" name="テキスト ボックス 85"/>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7" name="円/楕円 86"/>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8" name="テキスト ボックス 87"/>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80645</xdr:rowOff>
    </xdr:from>
    <xdr:to>
      <xdr:col>2</xdr:col>
      <xdr:colOff>127000</xdr:colOff>
      <xdr:row>44</xdr:row>
      <xdr:rowOff>10795</xdr:rowOff>
    </xdr:to>
    <xdr:sp macro="" textlink="">
      <xdr:nvSpPr>
        <xdr:cNvPr id="89" name="円/楕円 88"/>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167022</xdr:rowOff>
    </xdr:from>
    <xdr:ext cx="762000" cy="259045"/>
    <xdr:sp macro="" textlink="">
      <xdr:nvSpPr>
        <xdr:cNvPr id="90" name="テキスト ボックス 89"/>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公債費が年々減少傾向にあるため、</a:t>
          </a:r>
          <a:r>
            <a:rPr kumimoji="1" lang="ja-JP" altLang="ja-JP" sz="1200">
              <a:solidFill>
                <a:schemeClr val="dk1"/>
              </a:solidFill>
              <a:effectLst/>
              <a:latin typeface="+mn-lt"/>
              <a:ea typeface="+mn-ea"/>
              <a:cs typeface="+mn-cs"/>
            </a:rPr>
            <a:t>近年は類似団体よりも低い水準で推移している</a:t>
          </a:r>
          <a:r>
            <a:rPr kumimoji="1" lang="ja-JP" altLang="en-US" sz="1200">
              <a:solidFill>
                <a:schemeClr val="dk1"/>
              </a:solidFill>
              <a:effectLst/>
              <a:latin typeface="+mn-lt"/>
              <a:ea typeface="+mn-ea"/>
              <a:cs typeface="+mn-cs"/>
            </a:rPr>
            <a:t>ものの、歳入面では平成２６年度の普通交付税の減少、歳出面では退職手当負担金のうち調整負担金が新たに発生したため人件費が増加し、対前年度比７．９ポイントの上昇となった。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en-US" sz="1200">
              <a:solidFill>
                <a:schemeClr val="dk1"/>
              </a:solidFill>
              <a:effectLst/>
              <a:latin typeface="ＭＳ Ｐゴシック"/>
              <a:ea typeface="+mn-ea"/>
              <a:cs typeface="+mn-cs"/>
            </a:rPr>
            <a:t>今後、歳入では税収、普通交付税の減少、歳出では保健福祉センターが平成２６年度に完成し、平成２７年度から稼働することに伴い、新たな光熱水費などの物件費が発生するため経常収支比率が上昇することが見込まれる。優先度の低い事業について計画的に廃止・縮小を進め、経常経費の削減を図る。</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74613</xdr:rowOff>
    </xdr:from>
    <xdr:to>
      <xdr:col>7</xdr:col>
      <xdr:colOff>152400</xdr:colOff>
      <xdr:row>63</xdr:row>
      <xdr:rowOff>62019</xdr:rowOff>
    </xdr:to>
    <xdr:cxnSp macro="">
      <xdr:nvCxnSpPr>
        <xdr:cNvPr id="125" name="直線コネクタ 124"/>
        <xdr:cNvCxnSpPr/>
      </xdr:nvCxnSpPr>
      <xdr:spPr>
        <a:xfrm>
          <a:off x="4114800" y="10704513"/>
          <a:ext cx="838200" cy="1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74613</xdr:rowOff>
    </xdr:from>
    <xdr:to>
      <xdr:col>6</xdr:col>
      <xdr:colOff>0</xdr:colOff>
      <xdr:row>62</xdr:row>
      <xdr:rowOff>110807</xdr:rowOff>
    </xdr:to>
    <xdr:cxnSp macro="">
      <xdr:nvCxnSpPr>
        <xdr:cNvPr id="128" name="直線コネクタ 127"/>
        <xdr:cNvCxnSpPr/>
      </xdr:nvCxnSpPr>
      <xdr:spPr>
        <a:xfrm flipV="1">
          <a:off x="3225800" y="107045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110807</xdr:rowOff>
    </xdr:from>
    <xdr:to>
      <xdr:col>4</xdr:col>
      <xdr:colOff>482600</xdr:colOff>
      <xdr:row>62</xdr:row>
      <xdr:rowOff>165100</xdr:rowOff>
    </xdr:to>
    <xdr:cxnSp macro="">
      <xdr:nvCxnSpPr>
        <xdr:cNvPr id="131" name="直線コネクタ 130"/>
        <xdr:cNvCxnSpPr/>
      </xdr:nvCxnSpPr>
      <xdr:spPr>
        <a:xfrm flipV="1">
          <a:off x="2336800" y="107407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102764</xdr:rowOff>
    </xdr:from>
    <xdr:to>
      <xdr:col>3</xdr:col>
      <xdr:colOff>279400</xdr:colOff>
      <xdr:row>62</xdr:row>
      <xdr:rowOff>165100</xdr:rowOff>
    </xdr:to>
    <xdr:cxnSp macro="">
      <xdr:nvCxnSpPr>
        <xdr:cNvPr id="134" name="直線コネクタ 133"/>
        <xdr:cNvCxnSpPr/>
      </xdr:nvCxnSpPr>
      <xdr:spPr>
        <a:xfrm>
          <a:off x="1447800" y="10732664"/>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11219</xdr:rowOff>
    </xdr:from>
    <xdr:to>
      <xdr:col>7</xdr:col>
      <xdr:colOff>203200</xdr:colOff>
      <xdr:row>63</xdr:row>
      <xdr:rowOff>112819</xdr:rowOff>
    </xdr:to>
    <xdr:sp macro="" textlink="">
      <xdr:nvSpPr>
        <xdr:cNvPr id="144" name="円/楕円 143"/>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27746</xdr:rowOff>
    </xdr:from>
    <xdr:ext cx="762000" cy="259045"/>
    <xdr:sp macro="" textlink="">
      <xdr:nvSpPr>
        <xdr:cNvPr id="145" name="財政構造の弾力性該当値テキスト"/>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23813</xdr:rowOff>
    </xdr:from>
    <xdr:to>
      <xdr:col>6</xdr:col>
      <xdr:colOff>50800</xdr:colOff>
      <xdr:row>62</xdr:row>
      <xdr:rowOff>125413</xdr:rowOff>
    </xdr:to>
    <xdr:sp macro="" textlink="">
      <xdr:nvSpPr>
        <xdr:cNvPr id="146" name="円/楕円 145"/>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135590</xdr:rowOff>
    </xdr:from>
    <xdr:ext cx="736600" cy="259045"/>
    <xdr:sp macro="" textlink="">
      <xdr:nvSpPr>
        <xdr:cNvPr id="147" name="テキスト ボックス 146"/>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60007</xdr:rowOff>
    </xdr:from>
    <xdr:to>
      <xdr:col>4</xdr:col>
      <xdr:colOff>533400</xdr:colOff>
      <xdr:row>62</xdr:row>
      <xdr:rowOff>161607</xdr:rowOff>
    </xdr:to>
    <xdr:sp macro="" textlink="">
      <xdr:nvSpPr>
        <xdr:cNvPr id="148" name="円/楕円 147"/>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334</xdr:rowOff>
    </xdr:from>
    <xdr:ext cx="762000" cy="259045"/>
    <xdr:sp macro="" textlink="">
      <xdr:nvSpPr>
        <xdr:cNvPr id="149" name="テキスト ボックス 148"/>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0" name="円/楕円 149"/>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1" name="テキスト ボックス 150"/>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51964</xdr:rowOff>
    </xdr:from>
    <xdr:to>
      <xdr:col>2</xdr:col>
      <xdr:colOff>127000</xdr:colOff>
      <xdr:row>62</xdr:row>
      <xdr:rowOff>153564</xdr:rowOff>
    </xdr:to>
    <xdr:sp macro="" textlink="">
      <xdr:nvSpPr>
        <xdr:cNvPr id="152" name="円/楕円 151"/>
        <xdr:cNvSpPr/>
      </xdr:nvSpPr>
      <xdr:spPr>
        <a:xfrm>
          <a:off x="1397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163741</xdr:rowOff>
    </xdr:from>
    <xdr:ext cx="762000" cy="259045"/>
    <xdr:sp macro="" textlink="">
      <xdr:nvSpPr>
        <xdr:cNvPr id="153" name="テキスト ボックス 152"/>
        <xdr:cNvSpPr txBox="1"/>
      </xdr:nvSpPr>
      <xdr:spPr>
        <a:xfrm>
          <a:off x="1066800" y="1045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[351,467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人件費・物件費等については、平成</a:t>
          </a:r>
          <a:r>
            <a:rPr kumimoji="1" lang="en-US" altLang="ja-JP" sz="1300">
              <a:latin typeface="ＭＳ Ｐゴシック"/>
            </a:rPr>
            <a:t>23</a:t>
          </a:r>
          <a:r>
            <a:rPr kumimoji="1" lang="ja-JP" altLang="en-US" sz="1300">
              <a:latin typeface="ＭＳ Ｐゴシック"/>
            </a:rPr>
            <a:t>年度は台風</a:t>
          </a:r>
          <a:r>
            <a:rPr kumimoji="1" lang="en-US" altLang="ja-JP" sz="1300">
              <a:latin typeface="ＭＳ Ｐゴシック"/>
            </a:rPr>
            <a:t>12</a:t>
          </a:r>
          <a:r>
            <a:rPr kumimoji="1" lang="ja-JP" altLang="en-US" sz="1300">
              <a:latin typeface="ＭＳ Ｐゴシック"/>
            </a:rPr>
            <a:t>号災害の影響で類似団体内平均値を上回ったものの、それ以外では下回っている。</a:t>
          </a:r>
          <a:endParaRPr kumimoji="1" lang="en-US" altLang="ja-JP" sz="1300">
            <a:latin typeface="ＭＳ Ｐゴシック"/>
          </a:endParaRPr>
        </a:p>
        <a:p>
          <a:r>
            <a:rPr kumimoji="1" lang="ja-JP" altLang="en-US" sz="1300">
              <a:latin typeface="ＭＳ Ｐゴシック"/>
            </a:rPr>
            <a:t>　物件費については経常収支比率の欄でも述べたとおり、保健福祉センターの完成により光熱水費等が新たに発生する。そのため、需用費の削減、委託先の見直しによる委託料の抑制などを行い適正な水準の維持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140288</xdr:rowOff>
    </xdr:from>
    <xdr:to>
      <xdr:col>7</xdr:col>
      <xdr:colOff>152400</xdr:colOff>
      <xdr:row>81</xdr:row>
      <xdr:rowOff>163268</xdr:rowOff>
    </xdr:to>
    <xdr:cxnSp macro="">
      <xdr:nvCxnSpPr>
        <xdr:cNvPr id="185" name="直線コネクタ 184"/>
        <xdr:cNvCxnSpPr/>
      </xdr:nvCxnSpPr>
      <xdr:spPr>
        <a:xfrm>
          <a:off x="4114800" y="140277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148045</xdr:rowOff>
    </xdr:from>
    <xdr:ext cx="762000" cy="259045"/>
    <xdr:sp macro="" textlink="">
      <xdr:nvSpPr>
        <xdr:cNvPr id="186" name="人件費・物件費等の状況平均値テキスト"/>
        <xdr:cNvSpPr txBox="1"/>
      </xdr:nvSpPr>
      <xdr:spPr>
        <a:xfrm>
          <a:off x="5041900" y="1403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138409</xdr:rowOff>
    </xdr:from>
    <xdr:to>
      <xdr:col>6</xdr:col>
      <xdr:colOff>0</xdr:colOff>
      <xdr:row>81</xdr:row>
      <xdr:rowOff>140288</xdr:rowOff>
    </xdr:to>
    <xdr:cxnSp macro="">
      <xdr:nvCxnSpPr>
        <xdr:cNvPr id="188" name="直線コネクタ 187"/>
        <xdr:cNvCxnSpPr/>
      </xdr:nvCxnSpPr>
      <xdr:spPr>
        <a:xfrm>
          <a:off x="3225800" y="14025859"/>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138409</xdr:rowOff>
    </xdr:from>
    <xdr:to>
      <xdr:col>4</xdr:col>
      <xdr:colOff>482600</xdr:colOff>
      <xdr:row>82</xdr:row>
      <xdr:rowOff>7049</xdr:rowOff>
    </xdr:to>
    <xdr:cxnSp macro="">
      <xdr:nvCxnSpPr>
        <xdr:cNvPr id="191" name="直線コネクタ 190"/>
        <xdr:cNvCxnSpPr/>
      </xdr:nvCxnSpPr>
      <xdr:spPr>
        <a:xfrm flipV="1">
          <a:off x="2336800" y="14025859"/>
          <a:ext cx="889000" cy="4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127953</xdr:rowOff>
    </xdr:from>
    <xdr:to>
      <xdr:col>3</xdr:col>
      <xdr:colOff>279400</xdr:colOff>
      <xdr:row>82</xdr:row>
      <xdr:rowOff>7049</xdr:rowOff>
    </xdr:to>
    <xdr:cxnSp macro="">
      <xdr:nvCxnSpPr>
        <xdr:cNvPr id="194" name="直線コネクタ 193"/>
        <xdr:cNvCxnSpPr/>
      </xdr:nvCxnSpPr>
      <xdr:spPr>
        <a:xfrm>
          <a:off x="1447800" y="14015403"/>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112468</xdr:rowOff>
    </xdr:from>
    <xdr:to>
      <xdr:col>7</xdr:col>
      <xdr:colOff>203200</xdr:colOff>
      <xdr:row>82</xdr:row>
      <xdr:rowOff>42618</xdr:rowOff>
    </xdr:to>
    <xdr:sp macro="" textlink="">
      <xdr:nvSpPr>
        <xdr:cNvPr id="204" name="円/楕円 203"/>
        <xdr:cNvSpPr/>
      </xdr:nvSpPr>
      <xdr:spPr>
        <a:xfrm>
          <a:off x="4902200" y="139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33745</xdr:rowOff>
    </xdr:from>
    <xdr:ext cx="762000" cy="259045"/>
    <xdr:sp macro="" textlink="">
      <xdr:nvSpPr>
        <xdr:cNvPr id="205" name="人件費・物件費等の状況該当値テキスト"/>
        <xdr:cNvSpPr txBox="1"/>
      </xdr:nvSpPr>
      <xdr:spPr>
        <a:xfrm>
          <a:off x="5041900" y="1392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351,467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89488</xdr:rowOff>
    </xdr:from>
    <xdr:to>
      <xdr:col>6</xdr:col>
      <xdr:colOff>50800</xdr:colOff>
      <xdr:row>82</xdr:row>
      <xdr:rowOff>19638</xdr:rowOff>
    </xdr:to>
    <xdr:sp macro="" textlink="">
      <xdr:nvSpPr>
        <xdr:cNvPr id="206" name="円/楕円 205"/>
        <xdr:cNvSpPr/>
      </xdr:nvSpPr>
      <xdr:spPr>
        <a:xfrm>
          <a:off x="4064000" y="13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29815</xdr:rowOff>
    </xdr:from>
    <xdr:ext cx="736600" cy="259045"/>
    <xdr:sp macro="" textlink="">
      <xdr:nvSpPr>
        <xdr:cNvPr id="207" name="テキスト ボックス 206"/>
        <xdr:cNvSpPr txBox="1"/>
      </xdr:nvSpPr>
      <xdr:spPr>
        <a:xfrm>
          <a:off x="3733800" y="1374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303,849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87609</xdr:rowOff>
    </xdr:from>
    <xdr:to>
      <xdr:col>4</xdr:col>
      <xdr:colOff>533400</xdr:colOff>
      <xdr:row>82</xdr:row>
      <xdr:rowOff>17759</xdr:rowOff>
    </xdr:to>
    <xdr:sp macro="" textlink="">
      <xdr:nvSpPr>
        <xdr:cNvPr id="208" name="円/楕円 207"/>
        <xdr:cNvSpPr/>
      </xdr:nvSpPr>
      <xdr:spPr>
        <a:xfrm>
          <a:off x="3175000" y="139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27936</xdr:rowOff>
    </xdr:from>
    <xdr:ext cx="762000" cy="259045"/>
    <xdr:sp macro="" textlink="">
      <xdr:nvSpPr>
        <xdr:cNvPr id="209" name="テキスト ボックス 208"/>
        <xdr:cNvSpPr txBox="1"/>
      </xdr:nvSpPr>
      <xdr:spPr>
        <a:xfrm>
          <a:off x="2844800" y="1374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127699</xdr:rowOff>
    </xdr:from>
    <xdr:to>
      <xdr:col>3</xdr:col>
      <xdr:colOff>330200</xdr:colOff>
      <xdr:row>82</xdr:row>
      <xdr:rowOff>57849</xdr:rowOff>
    </xdr:to>
    <xdr:sp macro="" textlink="">
      <xdr:nvSpPr>
        <xdr:cNvPr id="210" name="円/楕円 209"/>
        <xdr:cNvSpPr/>
      </xdr:nvSpPr>
      <xdr:spPr>
        <a:xfrm>
          <a:off x="2286000" y="140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42626</xdr:rowOff>
    </xdr:from>
    <xdr:ext cx="762000" cy="259045"/>
    <xdr:sp macro="" textlink="">
      <xdr:nvSpPr>
        <xdr:cNvPr id="211" name="テキスト ボックス 210"/>
        <xdr:cNvSpPr txBox="1"/>
      </xdr:nvSpPr>
      <xdr:spPr>
        <a:xfrm>
          <a:off x="1955800" y="141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383,029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77153</xdr:rowOff>
    </xdr:from>
    <xdr:to>
      <xdr:col>2</xdr:col>
      <xdr:colOff>127000</xdr:colOff>
      <xdr:row>82</xdr:row>
      <xdr:rowOff>7303</xdr:rowOff>
    </xdr:to>
    <xdr:sp macro="" textlink="">
      <xdr:nvSpPr>
        <xdr:cNvPr id="212" name="円/楕円 211"/>
        <xdr:cNvSpPr/>
      </xdr:nvSpPr>
      <xdr:spPr>
        <a:xfrm>
          <a:off x="1397000" y="139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17480</xdr:rowOff>
    </xdr:from>
    <xdr:ext cx="762000" cy="259045"/>
    <xdr:sp macro="" textlink="">
      <xdr:nvSpPr>
        <xdr:cNvPr id="213" name="テキスト ボックス 212"/>
        <xdr:cNvSpPr txBox="1"/>
      </xdr:nvSpPr>
      <xdr:spPr>
        <a:xfrm>
          <a:off x="1066800" y="137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278,293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はいるものの、全国町村平均よりも０．３ポイント下回っており、健全な状態にあるものと考えられる。今後も住民に理解を得られない手当の見直しなど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85</xdr:row>
      <xdr:rowOff>55880</xdr:rowOff>
    </xdr:to>
    <xdr:cxnSp macro="">
      <xdr:nvCxnSpPr>
        <xdr:cNvPr id="245" name="直線コネクタ 244"/>
        <xdr:cNvCxnSpPr/>
      </xdr:nvCxnSpPr>
      <xdr:spPr>
        <a:xfrm>
          <a:off x="16179800" y="14527785"/>
          <a:ext cx="8382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87</xdr:row>
      <xdr:rowOff>55626</xdr:rowOff>
    </xdr:to>
    <xdr:cxnSp macro="">
      <xdr:nvCxnSpPr>
        <xdr:cNvPr id="248" name="直線コネクタ 247"/>
        <xdr:cNvCxnSpPr/>
      </xdr:nvCxnSpPr>
      <xdr:spPr>
        <a:xfrm flipV="1">
          <a:off x="15290800" y="14527785"/>
          <a:ext cx="8890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2539</xdr:rowOff>
    </xdr:from>
    <xdr:to>
      <xdr:col>22</xdr:col>
      <xdr:colOff>203200</xdr:colOff>
      <xdr:row>87</xdr:row>
      <xdr:rowOff>55626</xdr:rowOff>
    </xdr:to>
    <xdr:cxnSp macro="">
      <xdr:nvCxnSpPr>
        <xdr:cNvPr id="251" name="直線コネクタ 250"/>
        <xdr:cNvCxnSpPr/>
      </xdr:nvCxnSpPr>
      <xdr:spPr>
        <a:xfrm>
          <a:off x="14401800" y="14918689"/>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41402</xdr:rowOff>
    </xdr:from>
    <xdr:to>
      <xdr:col>21</xdr:col>
      <xdr:colOff>0</xdr:colOff>
      <xdr:row>87</xdr:row>
      <xdr:rowOff>2539</xdr:rowOff>
    </xdr:to>
    <xdr:cxnSp macro="">
      <xdr:nvCxnSpPr>
        <xdr:cNvPr id="254" name="直線コネクタ 253"/>
        <xdr:cNvCxnSpPr/>
      </xdr:nvCxnSpPr>
      <xdr:spPr>
        <a:xfrm>
          <a:off x="13512800" y="14614652"/>
          <a:ext cx="889000" cy="30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64" name="円/楕円 263"/>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65"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66" name="円/楕円 265"/>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67" name="テキスト ボックス 266"/>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xdr:rowOff>
    </xdr:from>
    <xdr:to>
      <xdr:col>22</xdr:col>
      <xdr:colOff>254000</xdr:colOff>
      <xdr:row>87</xdr:row>
      <xdr:rowOff>106426</xdr:rowOff>
    </xdr:to>
    <xdr:sp macro="" textlink="">
      <xdr:nvSpPr>
        <xdr:cNvPr id="268" name="円/楕円 267"/>
        <xdr:cNvSpPr/>
      </xdr:nvSpPr>
      <xdr:spPr>
        <a:xfrm>
          <a:off x="15240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91203</xdr:rowOff>
    </xdr:from>
    <xdr:ext cx="762000" cy="259045"/>
    <xdr:sp macro="" textlink="">
      <xdr:nvSpPr>
        <xdr:cNvPr id="269" name="テキスト ボックス 268"/>
        <xdr:cNvSpPr txBox="1"/>
      </xdr:nvSpPr>
      <xdr:spPr>
        <a:xfrm>
          <a:off x="14909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70" name="円/楕円 269"/>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71" name="テキスト ボックス 270"/>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162052</xdr:rowOff>
    </xdr:from>
    <xdr:to>
      <xdr:col>19</xdr:col>
      <xdr:colOff>533400</xdr:colOff>
      <xdr:row>85</xdr:row>
      <xdr:rowOff>92202</xdr:rowOff>
    </xdr:to>
    <xdr:sp macro="" textlink="">
      <xdr:nvSpPr>
        <xdr:cNvPr id="272" name="円/楕円 271"/>
        <xdr:cNvSpPr/>
      </xdr:nvSpPr>
      <xdr:spPr>
        <a:xfrm>
          <a:off x="13462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76979</xdr:rowOff>
    </xdr:from>
    <xdr:ext cx="762000" cy="259045"/>
    <xdr:sp macro="" textlink="">
      <xdr:nvSpPr>
        <xdr:cNvPr id="273" name="テキスト ボックス 272"/>
        <xdr:cNvSpPr txBox="1"/>
      </xdr:nvSpPr>
      <xdr:spPr>
        <a:xfrm>
          <a:off x="13131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類似団体平均を下回ってはいるが、依然として県平均よりも高い数値である。今後は事務事業の見直しによる効率化や職員の新規採用の抑制などに努め、適正な定員管理に努める。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88533</xdr:rowOff>
    </xdr:from>
    <xdr:to>
      <xdr:col>24</xdr:col>
      <xdr:colOff>558800</xdr:colOff>
      <xdr:row>59</xdr:row>
      <xdr:rowOff>100598</xdr:rowOff>
    </xdr:to>
    <xdr:cxnSp macro="">
      <xdr:nvCxnSpPr>
        <xdr:cNvPr id="307" name="直線コネクタ 306"/>
        <xdr:cNvCxnSpPr/>
      </xdr:nvCxnSpPr>
      <xdr:spPr>
        <a:xfrm>
          <a:off x="16179800" y="1020408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8"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84779</xdr:rowOff>
    </xdr:from>
    <xdr:to>
      <xdr:col>23</xdr:col>
      <xdr:colOff>406400</xdr:colOff>
      <xdr:row>59</xdr:row>
      <xdr:rowOff>88533</xdr:rowOff>
    </xdr:to>
    <xdr:cxnSp macro="">
      <xdr:nvCxnSpPr>
        <xdr:cNvPr id="310" name="直線コネクタ 309"/>
        <xdr:cNvCxnSpPr/>
      </xdr:nvCxnSpPr>
      <xdr:spPr>
        <a:xfrm>
          <a:off x="15290800" y="10200329"/>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84779</xdr:rowOff>
    </xdr:from>
    <xdr:to>
      <xdr:col>22</xdr:col>
      <xdr:colOff>203200</xdr:colOff>
      <xdr:row>59</xdr:row>
      <xdr:rowOff>87058</xdr:rowOff>
    </xdr:to>
    <xdr:cxnSp macro="">
      <xdr:nvCxnSpPr>
        <xdr:cNvPr id="313" name="直線コネクタ 312"/>
        <xdr:cNvCxnSpPr/>
      </xdr:nvCxnSpPr>
      <xdr:spPr>
        <a:xfrm flipV="1">
          <a:off x="14401800" y="10200329"/>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82232</xdr:rowOff>
    </xdr:from>
    <xdr:to>
      <xdr:col>21</xdr:col>
      <xdr:colOff>0</xdr:colOff>
      <xdr:row>59</xdr:row>
      <xdr:rowOff>87058</xdr:rowOff>
    </xdr:to>
    <xdr:cxnSp macro="">
      <xdr:nvCxnSpPr>
        <xdr:cNvPr id="316" name="直線コネクタ 315"/>
        <xdr:cNvCxnSpPr/>
      </xdr:nvCxnSpPr>
      <xdr:spPr>
        <a:xfrm>
          <a:off x="13512800" y="101977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58162</xdr:rowOff>
    </xdr:from>
    <xdr:ext cx="762000" cy="259045"/>
    <xdr:sp macro="" textlink="">
      <xdr:nvSpPr>
        <xdr:cNvPr id="320" name="テキスト ボックス 319"/>
        <xdr:cNvSpPr txBox="1"/>
      </xdr:nvSpPr>
      <xdr:spPr>
        <a:xfrm>
          <a:off x="13131800" y="103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49798</xdr:rowOff>
    </xdr:from>
    <xdr:to>
      <xdr:col>24</xdr:col>
      <xdr:colOff>609600</xdr:colOff>
      <xdr:row>59</xdr:row>
      <xdr:rowOff>151398</xdr:rowOff>
    </xdr:to>
    <xdr:sp macro="" textlink="">
      <xdr:nvSpPr>
        <xdr:cNvPr id="326" name="円/楕円 325"/>
        <xdr:cNvSpPr/>
      </xdr:nvSpPr>
      <xdr:spPr>
        <a:xfrm>
          <a:off x="16967200" y="101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142525</xdr:rowOff>
    </xdr:from>
    <xdr:ext cx="762000" cy="259045"/>
    <xdr:sp macro="" textlink="">
      <xdr:nvSpPr>
        <xdr:cNvPr id="327" name="定員管理の状況該当値テキスト"/>
        <xdr:cNvSpPr txBox="1"/>
      </xdr:nvSpPr>
      <xdr:spPr>
        <a:xfrm>
          <a:off x="17106900" y="1008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37733</xdr:rowOff>
    </xdr:from>
    <xdr:to>
      <xdr:col>23</xdr:col>
      <xdr:colOff>457200</xdr:colOff>
      <xdr:row>59</xdr:row>
      <xdr:rowOff>139333</xdr:rowOff>
    </xdr:to>
    <xdr:sp macro="" textlink="">
      <xdr:nvSpPr>
        <xdr:cNvPr id="328" name="円/楕円 327"/>
        <xdr:cNvSpPr/>
      </xdr:nvSpPr>
      <xdr:spPr>
        <a:xfrm>
          <a:off x="16129000" y="101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149510</xdr:rowOff>
    </xdr:from>
    <xdr:ext cx="736600" cy="259045"/>
    <xdr:sp macro="" textlink="">
      <xdr:nvSpPr>
        <xdr:cNvPr id="329" name="テキスト ボックス 328"/>
        <xdr:cNvSpPr txBox="1"/>
      </xdr:nvSpPr>
      <xdr:spPr>
        <a:xfrm>
          <a:off x="15798800" y="99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33979</xdr:rowOff>
    </xdr:from>
    <xdr:to>
      <xdr:col>22</xdr:col>
      <xdr:colOff>254000</xdr:colOff>
      <xdr:row>59</xdr:row>
      <xdr:rowOff>135579</xdr:rowOff>
    </xdr:to>
    <xdr:sp macro="" textlink="">
      <xdr:nvSpPr>
        <xdr:cNvPr id="330" name="円/楕円 329"/>
        <xdr:cNvSpPr/>
      </xdr:nvSpPr>
      <xdr:spPr>
        <a:xfrm>
          <a:off x="15240000" y="101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145756</xdr:rowOff>
    </xdr:from>
    <xdr:ext cx="762000" cy="259045"/>
    <xdr:sp macro="" textlink="">
      <xdr:nvSpPr>
        <xdr:cNvPr id="331" name="テキスト ボックス 330"/>
        <xdr:cNvSpPr txBox="1"/>
      </xdr:nvSpPr>
      <xdr:spPr>
        <a:xfrm>
          <a:off x="14909800" y="991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36258</xdr:rowOff>
    </xdr:from>
    <xdr:to>
      <xdr:col>21</xdr:col>
      <xdr:colOff>50800</xdr:colOff>
      <xdr:row>59</xdr:row>
      <xdr:rowOff>137858</xdr:rowOff>
    </xdr:to>
    <xdr:sp macro="" textlink="">
      <xdr:nvSpPr>
        <xdr:cNvPr id="332" name="円/楕円 331"/>
        <xdr:cNvSpPr/>
      </xdr:nvSpPr>
      <xdr:spPr>
        <a:xfrm>
          <a:off x="14351000" y="101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148035</xdr:rowOff>
    </xdr:from>
    <xdr:ext cx="762000" cy="259045"/>
    <xdr:sp macro="" textlink="">
      <xdr:nvSpPr>
        <xdr:cNvPr id="333" name="テキスト ボックス 332"/>
        <xdr:cNvSpPr txBox="1"/>
      </xdr:nvSpPr>
      <xdr:spPr>
        <a:xfrm>
          <a:off x="14020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31432</xdr:rowOff>
    </xdr:from>
    <xdr:to>
      <xdr:col>19</xdr:col>
      <xdr:colOff>533400</xdr:colOff>
      <xdr:row>59</xdr:row>
      <xdr:rowOff>133032</xdr:rowOff>
    </xdr:to>
    <xdr:sp macro="" textlink="">
      <xdr:nvSpPr>
        <xdr:cNvPr id="334" name="円/楕円 333"/>
        <xdr:cNvSpPr/>
      </xdr:nvSpPr>
      <xdr:spPr>
        <a:xfrm>
          <a:off x="13462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143209</xdr:rowOff>
    </xdr:from>
    <xdr:ext cx="762000" cy="259045"/>
    <xdr:sp macro="" textlink="">
      <xdr:nvSpPr>
        <xdr:cNvPr id="335" name="テキスト ボックス 334"/>
        <xdr:cNvSpPr txBox="1"/>
      </xdr:nvSpPr>
      <xdr:spPr>
        <a:xfrm>
          <a:off x="13131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類似団体平均及び、県平均を下回っている。今後も交付税算入率の高い地方債を活用するとともに、緊急度、住民のニーズを的確に把握した事業の選択により、財政の健全化に努める。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87313</xdr:rowOff>
    </xdr:from>
    <xdr:to>
      <xdr:col>24</xdr:col>
      <xdr:colOff>558800</xdr:colOff>
      <xdr:row>39</xdr:row>
      <xdr:rowOff>129540</xdr:rowOff>
    </xdr:to>
    <xdr:cxnSp macro="">
      <xdr:nvCxnSpPr>
        <xdr:cNvPr id="365" name="直線コネクタ 364"/>
        <xdr:cNvCxnSpPr/>
      </xdr:nvCxnSpPr>
      <xdr:spPr>
        <a:xfrm flipV="1">
          <a:off x="16179800" y="67738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6350</xdr:rowOff>
    </xdr:to>
    <xdr:cxnSp macro="">
      <xdr:nvCxnSpPr>
        <xdr:cNvPr id="368" name="直線コネクタ 367"/>
        <xdr:cNvCxnSpPr/>
      </xdr:nvCxnSpPr>
      <xdr:spPr>
        <a:xfrm flipV="1">
          <a:off x="15290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60643</xdr:rowOff>
    </xdr:to>
    <xdr:cxnSp macro="">
      <xdr:nvCxnSpPr>
        <xdr:cNvPr id="371" name="直線コネクタ 370"/>
        <xdr:cNvCxnSpPr/>
      </xdr:nvCxnSpPr>
      <xdr:spPr>
        <a:xfrm flipV="1">
          <a:off x="14401800" y="68643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40</xdr:row>
      <xdr:rowOff>96838</xdr:rowOff>
    </xdr:to>
    <xdr:cxnSp macro="">
      <xdr:nvCxnSpPr>
        <xdr:cNvPr id="374" name="直線コネクタ 373"/>
        <xdr:cNvCxnSpPr/>
      </xdr:nvCxnSpPr>
      <xdr:spPr>
        <a:xfrm flipV="1">
          <a:off x="13512800" y="69186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6" name="テキスト ボックス 37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8" name="テキスト ボックス 37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384" name="円/楕円 383"/>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385"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386" name="円/楕円 385"/>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387" name="テキスト ボックス 386"/>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388" name="円/楕円 387"/>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89" name="テキスト ボックス 38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9843</xdr:rowOff>
    </xdr:from>
    <xdr:to>
      <xdr:col>21</xdr:col>
      <xdr:colOff>50800</xdr:colOff>
      <xdr:row>40</xdr:row>
      <xdr:rowOff>111443</xdr:rowOff>
    </xdr:to>
    <xdr:sp macro="" textlink="">
      <xdr:nvSpPr>
        <xdr:cNvPr id="390" name="円/楕円 389"/>
        <xdr:cNvSpPr/>
      </xdr:nvSpPr>
      <xdr:spPr>
        <a:xfrm>
          <a:off x="14351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121620</xdr:rowOff>
    </xdr:from>
    <xdr:ext cx="762000" cy="259045"/>
    <xdr:sp macro="" textlink="">
      <xdr:nvSpPr>
        <xdr:cNvPr id="391" name="テキスト ボックス 390"/>
        <xdr:cNvSpPr txBox="1"/>
      </xdr:nvSpPr>
      <xdr:spPr>
        <a:xfrm>
          <a:off x="14020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92" name="円/楕円 391"/>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393" name="テキスト ボックス 392"/>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当町では、平成</a:t>
          </a:r>
          <a:r>
            <a:rPr kumimoji="1" lang="en-US" altLang="ja-JP" sz="1300">
              <a:latin typeface="ＭＳ Ｐゴシック"/>
            </a:rPr>
            <a:t>22</a:t>
          </a:r>
          <a:r>
            <a:rPr kumimoji="1" lang="ja-JP" altLang="en-US" sz="1300">
              <a:latin typeface="ＭＳ Ｐゴシック"/>
            </a:rPr>
            <a:t>年度から将来負担比率は</a:t>
          </a:r>
          <a:r>
            <a:rPr kumimoji="1" lang="en-US" altLang="ja-JP" sz="1300">
              <a:latin typeface="ＭＳ Ｐゴシック"/>
            </a:rPr>
            <a:t>0</a:t>
          </a:r>
          <a:r>
            <a:rPr kumimoji="1" lang="ja-JP" altLang="en-US" sz="1300">
              <a:latin typeface="ＭＳ Ｐゴシック"/>
            </a:rPr>
            <a:t>である。今後も地方債に頼らない財政運営を行い、現在の水準の維持に努める。</a:t>
          </a: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
2,960
294.23
4,912,075
4,000,371
544,352
2,005,423
3,492,831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類似団体平均と比較すると、人件費に係る経常収支比率は低くなっているが、要因としては人口千人当たりの職員数が類似団体よりも下回っていることや、消防業務を委託していることなどがあげられる。</a:t>
          </a:r>
          <a:endParaRPr kumimoji="1" lang="en-US" altLang="ja-JP" sz="1300">
            <a:latin typeface="ＭＳ Ｐゴシック"/>
          </a:endParaRPr>
        </a:p>
        <a:p>
          <a:r>
            <a:rPr kumimoji="1" lang="ja-JP" altLang="en-US" sz="1300">
              <a:latin typeface="ＭＳ Ｐゴシック"/>
            </a:rPr>
            <a:t>　今後も現在の水準を維持できるよう努める。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153670</xdr:rowOff>
    </xdr:from>
    <xdr:to>
      <xdr:col>7</xdr:col>
      <xdr:colOff>15875</xdr:colOff>
      <xdr:row>35</xdr:row>
      <xdr:rowOff>66040</xdr:rowOff>
    </xdr:to>
    <xdr:cxnSp macro="">
      <xdr:nvCxnSpPr>
        <xdr:cNvPr id="64" name="直線コネクタ 63"/>
        <xdr:cNvCxnSpPr/>
      </xdr:nvCxnSpPr>
      <xdr:spPr>
        <a:xfrm>
          <a:off x="3987800" y="59829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153670</xdr:rowOff>
    </xdr:from>
    <xdr:to>
      <xdr:col>5</xdr:col>
      <xdr:colOff>549275</xdr:colOff>
      <xdr:row>35</xdr:row>
      <xdr:rowOff>54610</xdr:rowOff>
    </xdr:to>
    <xdr:cxnSp macro="">
      <xdr:nvCxnSpPr>
        <xdr:cNvPr id="67" name="直線コネクタ 66"/>
        <xdr:cNvCxnSpPr/>
      </xdr:nvCxnSpPr>
      <xdr:spPr>
        <a:xfrm flipV="1">
          <a:off x="3098800" y="5982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81280</xdr:rowOff>
    </xdr:to>
    <xdr:cxnSp macro="">
      <xdr:nvCxnSpPr>
        <xdr:cNvPr id="70" name="直線コネクタ 69"/>
        <xdr:cNvCxnSpPr/>
      </xdr:nvCxnSpPr>
      <xdr:spPr>
        <a:xfrm flipV="1">
          <a:off x="2209800" y="6055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168910</xdr:rowOff>
    </xdr:from>
    <xdr:to>
      <xdr:col>3</xdr:col>
      <xdr:colOff>142875</xdr:colOff>
      <xdr:row>35</xdr:row>
      <xdr:rowOff>81280</xdr:rowOff>
    </xdr:to>
    <xdr:cxnSp macro="">
      <xdr:nvCxnSpPr>
        <xdr:cNvPr id="73" name="直線コネクタ 72"/>
        <xdr:cNvCxnSpPr/>
      </xdr:nvCxnSpPr>
      <xdr:spPr>
        <a:xfrm>
          <a:off x="1320800" y="59982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15240</xdr:rowOff>
    </xdr:from>
    <xdr:to>
      <xdr:col>7</xdr:col>
      <xdr:colOff>66675</xdr:colOff>
      <xdr:row>35</xdr:row>
      <xdr:rowOff>116840</xdr:rowOff>
    </xdr:to>
    <xdr:sp macro="" textlink="">
      <xdr:nvSpPr>
        <xdr:cNvPr id="83" name="円/楕円 82"/>
        <xdr:cNvSpPr/>
      </xdr:nvSpPr>
      <xdr:spPr>
        <a:xfrm>
          <a:off x="47752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31767</xdr:rowOff>
    </xdr:from>
    <xdr:ext cx="762000" cy="259045"/>
    <xdr:sp macro="" textlink="">
      <xdr:nvSpPr>
        <xdr:cNvPr id="84" name="人件費該当値テキスト"/>
        <xdr:cNvSpPr txBox="1"/>
      </xdr:nvSpPr>
      <xdr:spPr>
        <a:xfrm>
          <a:off x="49149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102870</xdr:rowOff>
    </xdr:from>
    <xdr:to>
      <xdr:col>5</xdr:col>
      <xdr:colOff>600075</xdr:colOff>
      <xdr:row>35</xdr:row>
      <xdr:rowOff>33020</xdr:rowOff>
    </xdr:to>
    <xdr:sp macro="" textlink="">
      <xdr:nvSpPr>
        <xdr:cNvPr id="85" name="円/楕円 84"/>
        <xdr:cNvSpPr/>
      </xdr:nvSpPr>
      <xdr:spPr>
        <a:xfrm>
          <a:off x="3937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43197</xdr:rowOff>
    </xdr:from>
    <xdr:ext cx="736600" cy="259045"/>
    <xdr:sp macro="" textlink="">
      <xdr:nvSpPr>
        <xdr:cNvPr id="86" name="テキスト ボックス 85"/>
        <xdr:cNvSpPr txBox="1"/>
      </xdr:nvSpPr>
      <xdr:spPr>
        <a:xfrm>
          <a:off x="3606800" y="570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7" name="円/楕円 86"/>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8" name="テキスト ボックス 87"/>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30480</xdr:rowOff>
    </xdr:from>
    <xdr:to>
      <xdr:col>3</xdr:col>
      <xdr:colOff>193675</xdr:colOff>
      <xdr:row>35</xdr:row>
      <xdr:rowOff>132080</xdr:rowOff>
    </xdr:to>
    <xdr:sp macro="" textlink="">
      <xdr:nvSpPr>
        <xdr:cNvPr id="89" name="円/楕円 88"/>
        <xdr:cNvSpPr/>
      </xdr:nvSpPr>
      <xdr:spPr>
        <a:xfrm>
          <a:off x="2159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142257</xdr:rowOff>
    </xdr:from>
    <xdr:ext cx="762000" cy="259045"/>
    <xdr:sp macro="" textlink="">
      <xdr:nvSpPr>
        <xdr:cNvPr id="90" name="テキスト ボックス 89"/>
        <xdr:cNvSpPr txBox="1"/>
      </xdr:nvSpPr>
      <xdr:spPr>
        <a:xfrm>
          <a:off x="1828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118110</xdr:rowOff>
    </xdr:from>
    <xdr:to>
      <xdr:col>1</xdr:col>
      <xdr:colOff>676275</xdr:colOff>
      <xdr:row>35</xdr:row>
      <xdr:rowOff>48260</xdr:rowOff>
    </xdr:to>
    <xdr:sp macro="" textlink="">
      <xdr:nvSpPr>
        <xdr:cNvPr id="91" name="円/楕円 90"/>
        <xdr:cNvSpPr/>
      </xdr:nvSpPr>
      <xdr:spPr>
        <a:xfrm>
          <a:off x="1270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58437</xdr:rowOff>
    </xdr:from>
    <xdr:ext cx="762000" cy="259045"/>
    <xdr:sp macro="" textlink="">
      <xdr:nvSpPr>
        <xdr:cNvPr id="92" name="テキスト ボックス 91"/>
        <xdr:cNvSpPr txBox="1"/>
      </xdr:nvSpPr>
      <xdr:spPr>
        <a:xfrm>
          <a:off x="939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システムの保守委託料をはじめ、各種委託料の増額により、類似団体平均を上回っている。今後も、保健福祉センターの本格稼働により物件費の増加が見込まれる。</a:t>
          </a:r>
          <a:endParaRPr kumimoji="1" lang="en-US" altLang="ja-JP" sz="1300">
            <a:latin typeface="ＭＳ Ｐゴシック"/>
          </a:endParaRPr>
        </a:p>
        <a:p>
          <a:r>
            <a:rPr kumimoji="1" lang="ja-JP" altLang="en-US" sz="1300">
              <a:latin typeface="ＭＳ Ｐゴシック"/>
            </a:rPr>
            <a:t>　今後、消耗品などの需用費は職員のコスト管理意識の向上に努めることで削減に努め、委託費は委託先の見直しなどでコスト抑制に努める。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136144</xdr:rowOff>
    </xdr:from>
    <xdr:to>
      <xdr:col>24</xdr:col>
      <xdr:colOff>31750</xdr:colOff>
      <xdr:row>17</xdr:row>
      <xdr:rowOff>74422</xdr:rowOff>
    </xdr:to>
    <xdr:cxnSp macro="">
      <xdr:nvCxnSpPr>
        <xdr:cNvPr id="122" name="直線コネクタ 121"/>
        <xdr:cNvCxnSpPr/>
      </xdr:nvCxnSpPr>
      <xdr:spPr>
        <a:xfrm>
          <a:off x="15671800" y="28793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136144</xdr:rowOff>
    </xdr:to>
    <xdr:cxnSp macro="">
      <xdr:nvCxnSpPr>
        <xdr:cNvPr id="125" name="直線コネクタ 124"/>
        <xdr:cNvCxnSpPr/>
      </xdr:nvCxnSpPr>
      <xdr:spPr>
        <a:xfrm>
          <a:off x="14782800" y="2847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104140</xdr:rowOff>
    </xdr:to>
    <xdr:cxnSp macro="">
      <xdr:nvCxnSpPr>
        <xdr:cNvPr id="128" name="直線コネクタ 127"/>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104140</xdr:rowOff>
    </xdr:to>
    <xdr:cxnSp macro="">
      <xdr:nvCxnSpPr>
        <xdr:cNvPr id="131" name="直線コネクタ 130"/>
        <xdr:cNvCxnSpPr/>
      </xdr:nvCxnSpPr>
      <xdr:spPr>
        <a:xfrm>
          <a:off x="13004800" y="27879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41" name="円/楕円 140"/>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2"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85344</xdr:rowOff>
    </xdr:from>
    <xdr:to>
      <xdr:col>22</xdr:col>
      <xdr:colOff>615950</xdr:colOff>
      <xdr:row>17</xdr:row>
      <xdr:rowOff>15494</xdr:rowOff>
    </xdr:to>
    <xdr:sp macro="" textlink="">
      <xdr:nvSpPr>
        <xdr:cNvPr id="143" name="円/楕円 142"/>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44" name="テキスト ボックス 143"/>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5" name="円/楕円 144"/>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6" name="テキスト ボックス 145"/>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47" name="円/楕円 146"/>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48" name="テキスト ボックス 147"/>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49" name="円/楕円 148"/>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0" name="テキスト ボックス 149"/>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児童手当や障害者自立支援費などが占める割合が高く、抑制が難しい状況にあり、類似団体平均値と同様に推移している。</a:t>
          </a:r>
          <a:endParaRPr kumimoji="1" lang="en-US" altLang="ja-JP" sz="1300">
            <a:latin typeface="ＭＳ Ｐゴシック"/>
          </a:endParaRPr>
        </a:p>
        <a:p>
          <a:r>
            <a:rPr kumimoji="1" lang="ja-JP" altLang="en-US" sz="1300">
              <a:latin typeface="ＭＳ Ｐゴシック"/>
            </a:rPr>
            <a:t>　今後も、町単独で行っている項目に関しては、縮小・廃止を含めた検討を行い、継続の場合も支給要件の見直しなどを行い、抑制に努める。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12700</xdr:rowOff>
    </xdr:to>
    <xdr:cxnSp macro="">
      <xdr:nvCxnSpPr>
        <xdr:cNvPr id="182" name="直線コネクタ 181"/>
        <xdr:cNvCxnSpPr/>
      </xdr:nvCxnSpPr>
      <xdr:spPr>
        <a:xfrm>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127000</xdr:rowOff>
    </xdr:to>
    <xdr:cxnSp macro="">
      <xdr:nvCxnSpPr>
        <xdr:cNvPr id="185" name="直線コネクタ 184"/>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12700</xdr:rowOff>
    </xdr:to>
    <xdr:cxnSp macro="">
      <xdr:nvCxnSpPr>
        <xdr:cNvPr id="188" name="直線コネクタ 187"/>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1" name="直線コネクタ 190"/>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1" name="円/楕円 20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3" name="円/楕円 20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04" name="テキスト ボックス 20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5" name="円/楕円 20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06" name="テキスト ボックス 20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7" name="円/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8" name="テキスト ボックス 20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9" name="円/楕円 20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0" name="テキスト ボックス 20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平均には及ばないものの、類似団体平均を上回っているのは、橋梁の維持管理経費増加が主な要因である。老朽化した建物は、使用頻度や地元要望を考慮して建物の廃止も含め検討していくことで、抑制に努めたい。</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xdr:rowOff>
    </xdr:from>
    <xdr:to>
      <xdr:col>24</xdr:col>
      <xdr:colOff>31750</xdr:colOff>
      <xdr:row>58</xdr:row>
      <xdr:rowOff>29845</xdr:rowOff>
    </xdr:to>
    <xdr:cxnSp macro="">
      <xdr:nvCxnSpPr>
        <xdr:cNvPr id="238" name="直線コネクタ 237"/>
        <xdr:cNvCxnSpPr/>
      </xdr:nvCxnSpPr>
      <xdr:spPr>
        <a:xfrm>
          <a:off x="15671800" y="9779635"/>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xdr:rowOff>
    </xdr:from>
    <xdr:to>
      <xdr:col>22</xdr:col>
      <xdr:colOff>565150</xdr:colOff>
      <xdr:row>57</xdr:row>
      <xdr:rowOff>12700</xdr:rowOff>
    </xdr:to>
    <xdr:cxnSp macro="">
      <xdr:nvCxnSpPr>
        <xdr:cNvPr id="241" name="直線コネクタ 240"/>
        <xdr:cNvCxnSpPr/>
      </xdr:nvCxnSpPr>
      <xdr:spPr>
        <a:xfrm flipV="1">
          <a:off x="14782800" y="9779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167005</xdr:rowOff>
    </xdr:from>
    <xdr:to>
      <xdr:col>21</xdr:col>
      <xdr:colOff>361950</xdr:colOff>
      <xdr:row>57</xdr:row>
      <xdr:rowOff>12700</xdr:rowOff>
    </xdr:to>
    <xdr:cxnSp macro="">
      <xdr:nvCxnSpPr>
        <xdr:cNvPr id="244" name="直線コネクタ 243"/>
        <xdr:cNvCxnSpPr/>
      </xdr:nvCxnSpPr>
      <xdr:spPr>
        <a:xfrm>
          <a:off x="13893800" y="9768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167005</xdr:rowOff>
    </xdr:from>
    <xdr:to>
      <xdr:col>20</xdr:col>
      <xdr:colOff>158750</xdr:colOff>
      <xdr:row>57</xdr:row>
      <xdr:rowOff>12700</xdr:rowOff>
    </xdr:to>
    <xdr:cxnSp macro="">
      <xdr:nvCxnSpPr>
        <xdr:cNvPr id="247" name="直線コネクタ 246"/>
        <xdr:cNvCxnSpPr/>
      </xdr:nvCxnSpPr>
      <xdr:spPr>
        <a:xfrm flipV="1">
          <a:off x="13004800" y="9768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57" name="円/楕円 256"/>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122572</xdr:rowOff>
    </xdr:from>
    <xdr:ext cx="762000" cy="259045"/>
    <xdr:sp macro="" textlink="">
      <xdr:nvSpPr>
        <xdr:cNvPr id="258" name="その他該当値テキスト"/>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127635</xdr:rowOff>
    </xdr:from>
    <xdr:to>
      <xdr:col>22</xdr:col>
      <xdr:colOff>615950</xdr:colOff>
      <xdr:row>57</xdr:row>
      <xdr:rowOff>57785</xdr:rowOff>
    </xdr:to>
    <xdr:sp macro="" textlink="">
      <xdr:nvSpPr>
        <xdr:cNvPr id="259" name="円/楕円 258"/>
        <xdr:cNvSpPr/>
      </xdr:nvSpPr>
      <xdr:spPr>
        <a:xfrm>
          <a:off x="15621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67962</xdr:rowOff>
    </xdr:from>
    <xdr:ext cx="736600" cy="259045"/>
    <xdr:sp macro="" textlink="">
      <xdr:nvSpPr>
        <xdr:cNvPr id="260" name="テキスト ボックス 259"/>
        <xdr:cNvSpPr txBox="1"/>
      </xdr:nvSpPr>
      <xdr:spPr>
        <a:xfrm>
          <a:off x="15290800" y="949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133350</xdr:rowOff>
    </xdr:from>
    <xdr:to>
      <xdr:col>21</xdr:col>
      <xdr:colOff>412750</xdr:colOff>
      <xdr:row>57</xdr:row>
      <xdr:rowOff>63500</xdr:rowOff>
    </xdr:to>
    <xdr:sp macro="" textlink="">
      <xdr:nvSpPr>
        <xdr:cNvPr id="261" name="円/楕円 260"/>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73677</xdr:rowOff>
    </xdr:from>
    <xdr:ext cx="762000" cy="259045"/>
    <xdr:sp macro="" textlink="">
      <xdr:nvSpPr>
        <xdr:cNvPr id="262" name="テキスト ボックス 261"/>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116205</xdr:rowOff>
    </xdr:from>
    <xdr:to>
      <xdr:col>20</xdr:col>
      <xdr:colOff>209550</xdr:colOff>
      <xdr:row>57</xdr:row>
      <xdr:rowOff>46355</xdr:rowOff>
    </xdr:to>
    <xdr:sp macro="" textlink="">
      <xdr:nvSpPr>
        <xdr:cNvPr id="263" name="円/楕円 262"/>
        <xdr:cNvSpPr/>
      </xdr:nvSpPr>
      <xdr:spPr>
        <a:xfrm>
          <a:off x="13843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56532</xdr:rowOff>
    </xdr:from>
    <xdr:ext cx="762000" cy="259045"/>
    <xdr:sp macro="" textlink="">
      <xdr:nvSpPr>
        <xdr:cNvPr id="264" name="テキスト ボックス 263"/>
        <xdr:cNvSpPr txBox="1"/>
      </xdr:nvSpPr>
      <xdr:spPr>
        <a:xfrm>
          <a:off x="13512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5" name="円/楕円 264"/>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66" name="テキスト ボックス 265"/>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ここ数年は類似団体平均を上回る値で推移しているため、補助金の廃止や統合、補助率の引き下げ、補助要件の見直しなどを行い、補助費に係る歳出抑制に向けた取り組みに努める。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46990</xdr:rowOff>
    </xdr:to>
    <xdr:cxnSp macro="">
      <xdr:nvCxnSpPr>
        <xdr:cNvPr id="296" name="直線コネクタ 295"/>
        <xdr:cNvCxnSpPr/>
      </xdr:nvCxnSpPr>
      <xdr:spPr>
        <a:xfrm flipV="1">
          <a:off x="15671800" y="6358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46990</xdr:rowOff>
    </xdr:to>
    <xdr:cxnSp macro="">
      <xdr:nvCxnSpPr>
        <xdr:cNvPr id="299" name="直線コネクタ 298"/>
        <xdr:cNvCxnSpPr/>
      </xdr:nvCxnSpPr>
      <xdr:spPr>
        <a:xfrm>
          <a:off x="14782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51562</xdr:rowOff>
    </xdr:to>
    <xdr:cxnSp macro="">
      <xdr:nvCxnSpPr>
        <xdr:cNvPr id="302" name="直線コネクタ 301"/>
        <xdr:cNvCxnSpPr/>
      </xdr:nvCxnSpPr>
      <xdr:spPr>
        <a:xfrm flipV="1">
          <a:off x="13893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51562</xdr:rowOff>
    </xdr:to>
    <xdr:cxnSp macro="">
      <xdr:nvCxnSpPr>
        <xdr:cNvPr id="305" name="直線コネクタ 304"/>
        <xdr:cNvCxnSpPr/>
      </xdr:nvCxnSpPr>
      <xdr:spPr>
        <a:xfrm>
          <a:off x="13004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5" name="円/楕円 314"/>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16"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17" name="円/楕円 316"/>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18" name="テキスト ボックス 317"/>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19" name="円/楕円 318"/>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0" name="テキスト ボックス 319"/>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1" name="円/楕円 320"/>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2" name="テキスト ボックス 321"/>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3" name="円/楕円 322"/>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4" name="テキスト ボックス 323"/>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類似団体と同程度で推移している。利率の高い地方債などは返済が終わり、借入残高も減少傾向にある。</a:t>
          </a:r>
          <a:endParaRPr kumimoji="1" lang="en-US" altLang="ja-JP" sz="1300">
            <a:latin typeface="ＭＳ Ｐゴシック"/>
          </a:endParaRPr>
        </a:p>
        <a:p>
          <a:r>
            <a:rPr kumimoji="1" lang="ja-JP" altLang="en-US" sz="1300">
              <a:latin typeface="ＭＳ Ｐゴシック"/>
            </a:rPr>
            <a:t>　平成２５・２６年度で大型事業があり、地方債の借入を行ったため、元金の返済が始まる平成２９年度からは注意が必要である。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12700</xdr:rowOff>
    </xdr:to>
    <xdr:cxnSp macro="">
      <xdr:nvCxnSpPr>
        <xdr:cNvPr id="356" name="直線コネクタ 355"/>
        <xdr:cNvCxnSpPr/>
      </xdr:nvCxnSpPr>
      <xdr:spPr>
        <a:xfrm>
          <a:off x="3987800" y="13202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27939</xdr:rowOff>
    </xdr:to>
    <xdr:cxnSp macro="">
      <xdr:nvCxnSpPr>
        <xdr:cNvPr id="359" name="直線コネクタ 358"/>
        <xdr:cNvCxnSpPr/>
      </xdr:nvCxnSpPr>
      <xdr:spPr>
        <a:xfrm flipV="1">
          <a:off x="3098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27939</xdr:rowOff>
    </xdr:from>
    <xdr:to>
      <xdr:col>4</xdr:col>
      <xdr:colOff>346075</xdr:colOff>
      <xdr:row>77</xdr:row>
      <xdr:rowOff>92711</xdr:rowOff>
    </xdr:to>
    <xdr:cxnSp macro="">
      <xdr:nvCxnSpPr>
        <xdr:cNvPr id="362" name="直線コネクタ 361"/>
        <xdr:cNvCxnSpPr/>
      </xdr:nvCxnSpPr>
      <xdr:spPr>
        <a:xfrm flipV="1">
          <a:off x="2209800" y="132295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127000</xdr:rowOff>
    </xdr:to>
    <xdr:cxnSp macro="">
      <xdr:nvCxnSpPr>
        <xdr:cNvPr id="365" name="直線コネクタ 364"/>
        <xdr:cNvCxnSpPr/>
      </xdr:nvCxnSpPr>
      <xdr:spPr>
        <a:xfrm flipV="1">
          <a:off x="1320800" y="13294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133350</xdr:rowOff>
    </xdr:from>
    <xdr:to>
      <xdr:col>7</xdr:col>
      <xdr:colOff>66675</xdr:colOff>
      <xdr:row>77</xdr:row>
      <xdr:rowOff>63500</xdr:rowOff>
    </xdr:to>
    <xdr:sp macro="" textlink="">
      <xdr:nvSpPr>
        <xdr:cNvPr id="375" name="円/楕円 374"/>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105427</xdr:rowOff>
    </xdr:from>
    <xdr:ext cx="762000" cy="259045"/>
    <xdr:sp macro="" textlink="">
      <xdr:nvSpPr>
        <xdr:cNvPr id="376" name="公債費該当値テキスト"/>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77" name="円/楕円 37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148589</xdr:rowOff>
    </xdr:from>
    <xdr:to>
      <xdr:col>4</xdr:col>
      <xdr:colOff>396875</xdr:colOff>
      <xdr:row>77</xdr:row>
      <xdr:rowOff>78739</xdr:rowOff>
    </xdr:to>
    <xdr:sp macro="" textlink="">
      <xdr:nvSpPr>
        <xdr:cNvPr id="379" name="円/楕円 378"/>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63516</xdr:rowOff>
    </xdr:from>
    <xdr:ext cx="762000" cy="259045"/>
    <xdr:sp macro="" textlink="">
      <xdr:nvSpPr>
        <xdr:cNvPr id="380" name="テキスト ボックス 379"/>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1" name="円/楕円 38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82" name="テキスト ボックス 38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76200</xdr:rowOff>
    </xdr:from>
    <xdr:to>
      <xdr:col>1</xdr:col>
      <xdr:colOff>676275</xdr:colOff>
      <xdr:row>78</xdr:row>
      <xdr:rowOff>6350</xdr:rowOff>
    </xdr:to>
    <xdr:sp macro="" textlink="">
      <xdr:nvSpPr>
        <xdr:cNvPr id="383" name="円/楕円 382"/>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16527</xdr:rowOff>
    </xdr:from>
    <xdr:ext cx="762000" cy="259045"/>
    <xdr:sp macro="" textlink="">
      <xdr:nvSpPr>
        <xdr:cNvPr id="384" name="テキスト ボックス 383"/>
        <xdr:cNvSpPr txBox="1"/>
      </xdr:nvSpPr>
      <xdr:spPr>
        <a:xfrm>
          <a:off x="939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人件費以外は、類似団体平均を上回り、昨年度見込みのとおり、経常経費の上昇がみられた。平成</a:t>
          </a:r>
          <a:r>
            <a:rPr kumimoji="1" lang="en-US" altLang="ja-JP" sz="1300">
              <a:latin typeface="ＭＳ Ｐゴシック"/>
            </a:rPr>
            <a:t>26</a:t>
          </a:r>
          <a:r>
            <a:rPr kumimoji="1" lang="ja-JP" altLang="en-US" sz="1300">
              <a:latin typeface="ＭＳ Ｐゴシック"/>
            </a:rPr>
            <a:t>年度に完成した保健福祉センターの本格稼働により、光熱水費などの物件費が今後一層膨らむことが予想される。各項目ともに事業の見直し等で増加しないよう努める。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122428</xdr:rowOff>
    </xdr:from>
    <xdr:to>
      <xdr:col>24</xdr:col>
      <xdr:colOff>31750</xdr:colOff>
      <xdr:row>76</xdr:row>
      <xdr:rowOff>124713</xdr:rowOff>
    </xdr:to>
    <xdr:cxnSp macro="">
      <xdr:nvCxnSpPr>
        <xdr:cNvPr id="415" name="直線コネクタ 414"/>
        <xdr:cNvCxnSpPr/>
      </xdr:nvCxnSpPr>
      <xdr:spPr>
        <a:xfrm>
          <a:off x="15671800" y="12981178"/>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122428</xdr:rowOff>
    </xdr:from>
    <xdr:to>
      <xdr:col>22</xdr:col>
      <xdr:colOff>565150</xdr:colOff>
      <xdr:row>75</xdr:row>
      <xdr:rowOff>147574</xdr:rowOff>
    </xdr:to>
    <xdr:cxnSp macro="">
      <xdr:nvCxnSpPr>
        <xdr:cNvPr id="418" name="直線コネクタ 417"/>
        <xdr:cNvCxnSpPr/>
      </xdr:nvCxnSpPr>
      <xdr:spPr>
        <a:xfrm flipV="1">
          <a:off x="14782800" y="1298117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147574</xdr:rowOff>
    </xdr:from>
    <xdr:to>
      <xdr:col>21</xdr:col>
      <xdr:colOff>361950</xdr:colOff>
      <xdr:row>75</xdr:row>
      <xdr:rowOff>170435</xdr:rowOff>
    </xdr:to>
    <xdr:cxnSp macro="">
      <xdr:nvCxnSpPr>
        <xdr:cNvPr id="421" name="直線コネクタ 420"/>
        <xdr:cNvCxnSpPr/>
      </xdr:nvCxnSpPr>
      <xdr:spPr>
        <a:xfrm flipV="1">
          <a:off x="13893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78994</xdr:rowOff>
    </xdr:from>
    <xdr:to>
      <xdr:col>20</xdr:col>
      <xdr:colOff>158750</xdr:colOff>
      <xdr:row>75</xdr:row>
      <xdr:rowOff>170435</xdr:rowOff>
    </xdr:to>
    <xdr:cxnSp macro="">
      <xdr:nvCxnSpPr>
        <xdr:cNvPr id="424" name="直線コネクタ 423"/>
        <xdr:cNvCxnSpPr/>
      </xdr:nvCxnSpPr>
      <xdr:spPr>
        <a:xfrm>
          <a:off x="13004800" y="129377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73913</xdr:rowOff>
    </xdr:from>
    <xdr:to>
      <xdr:col>24</xdr:col>
      <xdr:colOff>82550</xdr:colOff>
      <xdr:row>77</xdr:row>
      <xdr:rowOff>4063</xdr:rowOff>
    </xdr:to>
    <xdr:sp macro="" textlink="">
      <xdr:nvSpPr>
        <xdr:cNvPr id="434" name="円/楕円 433"/>
        <xdr:cNvSpPr/>
      </xdr:nvSpPr>
      <xdr:spPr>
        <a:xfrm>
          <a:off x="164592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90440</xdr:rowOff>
    </xdr:from>
    <xdr:ext cx="762000" cy="259045"/>
    <xdr:sp macro="" textlink="">
      <xdr:nvSpPr>
        <xdr:cNvPr id="435" name="公債費以外該当値テキスト"/>
        <xdr:cNvSpPr txBox="1"/>
      </xdr:nvSpPr>
      <xdr:spPr>
        <a:xfrm>
          <a:off x="16598900" y="1294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71628</xdr:rowOff>
    </xdr:from>
    <xdr:to>
      <xdr:col>22</xdr:col>
      <xdr:colOff>615950</xdr:colOff>
      <xdr:row>76</xdr:row>
      <xdr:rowOff>1778</xdr:rowOff>
    </xdr:to>
    <xdr:sp macro="" textlink="">
      <xdr:nvSpPr>
        <xdr:cNvPr id="436" name="円/楕円 435"/>
        <xdr:cNvSpPr/>
      </xdr:nvSpPr>
      <xdr:spPr>
        <a:xfrm>
          <a:off x="15621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11955</xdr:rowOff>
    </xdr:from>
    <xdr:ext cx="736600" cy="259045"/>
    <xdr:sp macro="" textlink="">
      <xdr:nvSpPr>
        <xdr:cNvPr id="437" name="テキスト ボックス 436"/>
        <xdr:cNvSpPr txBox="1"/>
      </xdr:nvSpPr>
      <xdr:spPr>
        <a:xfrm>
          <a:off x="15290800" y="126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96774</xdr:rowOff>
    </xdr:from>
    <xdr:to>
      <xdr:col>21</xdr:col>
      <xdr:colOff>412750</xdr:colOff>
      <xdr:row>76</xdr:row>
      <xdr:rowOff>26924</xdr:rowOff>
    </xdr:to>
    <xdr:sp macro="" textlink="">
      <xdr:nvSpPr>
        <xdr:cNvPr id="438" name="円/楕円 437"/>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37101</xdr:rowOff>
    </xdr:from>
    <xdr:ext cx="762000" cy="259045"/>
    <xdr:sp macro="" textlink="">
      <xdr:nvSpPr>
        <xdr:cNvPr id="439" name="テキスト ボックス 438"/>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119634</xdr:rowOff>
    </xdr:from>
    <xdr:to>
      <xdr:col>20</xdr:col>
      <xdr:colOff>209550</xdr:colOff>
      <xdr:row>76</xdr:row>
      <xdr:rowOff>49783</xdr:rowOff>
    </xdr:to>
    <xdr:sp macro="" textlink="">
      <xdr:nvSpPr>
        <xdr:cNvPr id="440" name="円/楕円 439"/>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41" name="テキスト ボックス 440"/>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28194</xdr:rowOff>
    </xdr:from>
    <xdr:to>
      <xdr:col>19</xdr:col>
      <xdr:colOff>6350</xdr:colOff>
      <xdr:row>75</xdr:row>
      <xdr:rowOff>129794</xdr:rowOff>
    </xdr:to>
    <xdr:sp macro="" textlink="">
      <xdr:nvSpPr>
        <xdr:cNvPr id="442" name="円/楕円 441"/>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139971</xdr:rowOff>
    </xdr:from>
    <xdr:ext cx="762000" cy="259045"/>
    <xdr:sp macro="" textlink="">
      <xdr:nvSpPr>
        <xdr:cNvPr id="443" name="テキスト ボックス 442"/>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和歌山県古座川町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4085</xdr:rowOff>
    </xdr:from>
    <xdr:to>
      <xdr:col>4</xdr:col>
      <xdr:colOff>1117600</xdr:colOff>
      <xdr:row>19</xdr:row>
      <xdr:rowOff>29420</xdr:rowOff>
    </xdr:to>
    <xdr:cxnSp macro="">
      <xdr:nvCxnSpPr>
        <xdr:cNvPr id="51" name="直線コネクタ 50"/>
        <xdr:cNvCxnSpPr/>
      </xdr:nvCxnSpPr>
      <xdr:spPr bwMode="auto">
        <a:xfrm flipV="1">
          <a:off x="5003800" y="3309260"/>
          <a:ext cx="647700" cy="2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29420</xdr:rowOff>
    </xdr:from>
    <xdr:to>
      <xdr:col>4</xdr:col>
      <xdr:colOff>469900</xdr:colOff>
      <xdr:row>19</xdr:row>
      <xdr:rowOff>35262</xdr:rowOff>
    </xdr:to>
    <xdr:cxnSp macro="">
      <xdr:nvCxnSpPr>
        <xdr:cNvPr id="54" name="直線コネクタ 53"/>
        <xdr:cNvCxnSpPr/>
      </xdr:nvCxnSpPr>
      <xdr:spPr bwMode="auto">
        <a:xfrm flipV="1">
          <a:off x="4305300" y="3334595"/>
          <a:ext cx="698500" cy="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21827</xdr:rowOff>
    </xdr:from>
    <xdr:to>
      <xdr:col>3</xdr:col>
      <xdr:colOff>904875</xdr:colOff>
      <xdr:row>19</xdr:row>
      <xdr:rowOff>35262</xdr:rowOff>
    </xdr:to>
    <xdr:cxnSp macro="">
      <xdr:nvCxnSpPr>
        <xdr:cNvPr id="57" name="直線コネクタ 56"/>
        <xdr:cNvCxnSpPr/>
      </xdr:nvCxnSpPr>
      <xdr:spPr bwMode="auto">
        <a:xfrm>
          <a:off x="3606800" y="3327002"/>
          <a:ext cx="698500" cy="13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21827</xdr:rowOff>
    </xdr:from>
    <xdr:to>
      <xdr:col>3</xdr:col>
      <xdr:colOff>206375</xdr:colOff>
      <xdr:row>19</xdr:row>
      <xdr:rowOff>25943</xdr:rowOff>
    </xdr:to>
    <xdr:cxnSp macro="">
      <xdr:nvCxnSpPr>
        <xdr:cNvPr id="60" name="直線コネクタ 59"/>
        <xdr:cNvCxnSpPr/>
      </xdr:nvCxnSpPr>
      <xdr:spPr bwMode="auto">
        <a:xfrm flipV="1">
          <a:off x="2908300" y="3327002"/>
          <a:ext cx="698500" cy="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124735</xdr:rowOff>
    </xdr:from>
    <xdr:to>
      <xdr:col>5</xdr:col>
      <xdr:colOff>34925</xdr:colOff>
      <xdr:row>19</xdr:row>
      <xdr:rowOff>54885</xdr:rowOff>
    </xdr:to>
    <xdr:sp macro="" textlink="">
      <xdr:nvSpPr>
        <xdr:cNvPr id="70" name="円/楕円 69"/>
        <xdr:cNvSpPr/>
      </xdr:nvSpPr>
      <xdr:spPr bwMode="auto">
        <a:xfrm>
          <a:off x="5600700" y="325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33311</xdr:rowOff>
    </xdr:from>
    <xdr:ext cx="762000" cy="259045"/>
    <xdr:sp macro="" textlink="">
      <xdr:nvSpPr>
        <xdr:cNvPr id="71" name="人口1人当たり決算額の推移該当値テキスト130"/>
        <xdr:cNvSpPr txBox="1"/>
      </xdr:nvSpPr>
      <xdr:spPr>
        <a:xfrm>
          <a:off x="5740400" y="31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184,443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150070</xdr:rowOff>
    </xdr:from>
    <xdr:to>
      <xdr:col>4</xdr:col>
      <xdr:colOff>520700</xdr:colOff>
      <xdr:row>19</xdr:row>
      <xdr:rowOff>80220</xdr:rowOff>
    </xdr:to>
    <xdr:sp macro="" textlink="">
      <xdr:nvSpPr>
        <xdr:cNvPr id="72" name="円/楕円 71"/>
        <xdr:cNvSpPr/>
      </xdr:nvSpPr>
      <xdr:spPr bwMode="auto">
        <a:xfrm>
          <a:off x="4953000" y="328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64997</xdr:rowOff>
    </xdr:from>
    <xdr:ext cx="736600" cy="259045"/>
    <xdr:sp macro="" textlink="">
      <xdr:nvSpPr>
        <xdr:cNvPr id="73" name="テキスト ボックス 72"/>
        <xdr:cNvSpPr txBox="1"/>
      </xdr:nvSpPr>
      <xdr:spPr>
        <a:xfrm>
          <a:off x="4622800" y="3370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168,927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155912</xdr:rowOff>
    </xdr:from>
    <xdr:to>
      <xdr:col>3</xdr:col>
      <xdr:colOff>955675</xdr:colOff>
      <xdr:row>19</xdr:row>
      <xdr:rowOff>86062</xdr:rowOff>
    </xdr:to>
    <xdr:sp macro="" textlink="">
      <xdr:nvSpPr>
        <xdr:cNvPr id="74" name="円/楕円 73"/>
        <xdr:cNvSpPr/>
      </xdr:nvSpPr>
      <xdr:spPr bwMode="auto">
        <a:xfrm>
          <a:off x="4254500" y="328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70839</xdr:rowOff>
    </xdr:from>
    <xdr:ext cx="762000" cy="259045"/>
    <xdr:sp macro="" textlink="">
      <xdr:nvSpPr>
        <xdr:cNvPr id="75" name="テキスト ボックス 74"/>
        <xdr:cNvSpPr txBox="1"/>
      </xdr:nvSpPr>
      <xdr:spPr>
        <a:xfrm>
          <a:off x="3924300" y="33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165,349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142477</xdr:rowOff>
    </xdr:from>
    <xdr:to>
      <xdr:col>3</xdr:col>
      <xdr:colOff>257175</xdr:colOff>
      <xdr:row>19</xdr:row>
      <xdr:rowOff>72627</xdr:rowOff>
    </xdr:to>
    <xdr:sp macro="" textlink="">
      <xdr:nvSpPr>
        <xdr:cNvPr id="76" name="円/楕円 75"/>
        <xdr:cNvSpPr/>
      </xdr:nvSpPr>
      <xdr:spPr bwMode="auto">
        <a:xfrm>
          <a:off x="3556000" y="327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57404</xdr:rowOff>
    </xdr:from>
    <xdr:ext cx="762000" cy="259045"/>
    <xdr:sp macro="" textlink="">
      <xdr:nvSpPr>
        <xdr:cNvPr id="77" name="テキスト ボックス 76"/>
        <xdr:cNvSpPr txBox="1"/>
      </xdr:nvSpPr>
      <xdr:spPr>
        <a:xfrm>
          <a:off x="3225800" y="336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146593</xdr:rowOff>
    </xdr:from>
    <xdr:to>
      <xdr:col>2</xdr:col>
      <xdr:colOff>692150</xdr:colOff>
      <xdr:row>19</xdr:row>
      <xdr:rowOff>76743</xdr:rowOff>
    </xdr:to>
    <xdr:sp macro="" textlink="">
      <xdr:nvSpPr>
        <xdr:cNvPr id="78" name="円/楕円 77"/>
        <xdr:cNvSpPr/>
      </xdr:nvSpPr>
      <xdr:spPr bwMode="auto">
        <a:xfrm>
          <a:off x="2857500" y="328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61520</xdr:rowOff>
    </xdr:from>
    <xdr:ext cx="762000" cy="259045"/>
    <xdr:sp macro="" textlink="">
      <xdr:nvSpPr>
        <xdr:cNvPr id="79" name="テキスト ボックス 78"/>
        <xdr:cNvSpPr txBox="1"/>
      </xdr:nvSpPr>
      <xdr:spPr>
        <a:xfrm>
          <a:off x="2527300" y="336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238154</xdr:rowOff>
    </xdr:from>
    <xdr:to>
      <xdr:col>4</xdr:col>
      <xdr:colOff>1117600</xdr:colOff>
      <xdr:row>35</xdr:row>
      <xdr:rowOff>254733</xdr:rowOff>
    </xdr:to>
    <xdr:cxnSp macro="">
      <xdr:nvCxnSpPr>
        <xdr:cNvPr id="110" name="直線コネクタ 109"/>
        <xdr:cNvCxnSpPr/>
      </xdr:nvCxnSpPr>
      <xdr:spPr bwMode="auto">
        <a:xfrm>
          <a:off x="5003800" y="6848504"/>
          <a:ext cx="647700" cy="16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222125</xdr:rowOff>
    </xdr:from>
    <xdr:to>
      <xdr:col>4</xdr:col>
      <xdr:colOff>469900</xdr:colOff>
      <xdr:row>35</xdr:row>
      <xdr:rowOff>238154</xdr:rowOff>
    </xdr:to>
    <xdr:cxnSp macro="">
      <xdr:nvCxnSpPr>
        <xdr:cNvPr id="113" name="直線コネクタ 112"/>
        <xdr:cNvCxnSpPr/>
      </xdr:nvCxnSpPr>
      <xdr:spPr bwMode="auto">
        <a:xfrm>
          <a:off x="4305300" y="6832475"/>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203339</xdr:rowOff>
    </xdr:from>
    <xdr:to>
      <xdr:col>3</xdr:col>
      <xdr:colOff>904875</xdr:colOff>
      <xdr:row>35</xdr:row>
      <xdr:rowOff>222125</xdr:rowOff>
    </xdr:to>
    <xdr:cxnSp macro="">
      <xdr:nvCxnSpPr>
        <xdr:cNvPr id="116" name="直線コネクタ 115"/>
        <xdr:cNvCxnSpPr/>
      </xdr:nvCxnSpPr>
      <xdr:spPr bwMode="auto">
        <a:xfrm>
          <a:off x="3606800" y="6813689"/>
          <a:ext cx="698500" cy="1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183085</xdr:rowOff>
    </xdr:from>
    <xdr:to>
      <xdr:col>3</xdr:col>
      <xdr:colOff>206375</xdr:colOff>
      <xdr:row>35</xdr:row>
      <xdr:rowOff>203339</xdr:rowOff>
    </xdr:to>
    <xdr:cxnSp macro="">
      <xdr:nvCxnSpPr>
        <xdr:cNvPr id="119" name="直線コネクタ 118"/>
        <xdr:cNvCxnSpPr/>
      </xdr:nvCxnSpPr>
      <xdr:spPr bwMode="auto">
        <a:xfrm>
          <a:off x="2908300" y="6793435"/>
          <a:ext cx="698500" cy="2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203933</xdr:rowOff>
    </xdr:from>
    <xdr:to>
      <xdr:col>5</xdr:col>
      <xdr:colOff>34925</xdr:colOff>
      <xdr:row>35</xdr:row>
      <xdr:rowOff>305533</xdr:rowOff>
    </xdr:to>
    <xdr:sp macro="" textlink="">
      <xdr:nvSpPr>
        <xdr:cNvPr id="129" name="円/楕円 128"/>
        <xdr:cNvSpPr/>
      </xdr:nvSpPr>
      <xdr:spPr bwMode="auto">
        <a:xfrm>
          <a:off x="5600700" y="681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176010</xdr:rowOff>
    </xdr:from>
    <xdr:ext cx="762000" cy="259045"/>
    <xdr:sp macro="" textlink="">
      <xdr:nvSpPr>
        <xdr:cNvPr id="130" name="人口1人当たり決算額の推移該当値テキスト445"/>
        <xdr:cNvSpPr txBox="1"/>
      </xdr:nvSpPr>
      <xdr:spPr>
        <a:xfrm>
          <a:off x="5740400" y="678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187354</xdr:rowOff>
    </xdr:from>
    <xdr:to>
      <xdr:col>4</xdr:col>
      <xdr:colOff>520700</xdr:colOff>
      <xdr:row>35</xdr:row>
      <xdr:rowOff>288954</xdr:rowOff>
    </xdr:to>
    <xdr:sp macro="" textlink="">
      <xdr:nvSpPr>
        <xdr:cNvPr id="131" name="円/楕円 130"/>
        <xdr:cNvSpPr/>
      </xdr:nvSpPr>
      <xdr:spPr bwMode="auto">
        <a:xfrm>
          <a:off x="4953000" y="679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273731</xdr:rowOff>
    </xdr:from>
    <xdr:ext cx="736600" cy="259045"/>
    <xdr:sp macro="" textlink="">
      <xdr:nvSpPr>
        <xdr:cNvPr id="132" name="テキスト ボックス 131"/>
        <xdr:cNvSpPr txBox="1"/>
      </xdr:nvSpPr>
      <xdr:spPr>
        <a:xfrm>
          <a:off x="4622800" y="688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171325</xdr:rowOff>
    </xdr:from>
    <xdr:to>
      <xdr:col>3</xdr:col>
      <xdr:colOff>955675</xdr:colOff>
      <xdr:row>35</xdr:row>
      <xdr:rowOff>272925</xdr:rowOff>
    </xdr:to>
    <xdr:sp macro="" textlink="">
      <xdr:nvSpPr>
        <xdr:cNvPr id="133" name="円/楕円 132"/>
        <xdr:cNvSpPr/>
      </xdr:nvSpPr>
      <xdr:spPr bwMode="auto">
        <a:xfrm>
          <a:off x="4254500" y="678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257702</xdr:rowOff>
    </xdr:from>
    <xdr:ext cx="762000" cy="259045"/>
    <xdr:sp macro="" textlink="">
      <xdr:nvSpPr>
        <xdr:cNvPr id="134" name="テキスト ボックス 133"/>
        <xdr:cNvSpPr txBox="1"/>
      </xdr:nvSpPr>
      <xdr:spPr>
        <a:xfrm>
          <a:off x="3924300" y="686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152539</xdr:rowOff>
    </xdr:from>
    <xdr:to>
      <xdr:col>3</xdr:col>
      <xdr:colOff>257175</xdr:colOff>
      <xdr:row>35</xdr:row>
      <xdr:rowOff>254139</xdr:rowOff>
    </xdr:to>
    <xdr:sp macro="" textlink="">
      <xdr:nvSpPr>
        <xdr:cNvPr id="135" name="円/楕円 134"/>
        <xdr:cNvSpPr/>
      </xdr:nvSpPr>
      <xdr:spPr bwMode="auto">
        <a:xfrm>
          <a:off x="3556000" y="676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238916</xdr:rowOff>
    </xdr:from>
    <xdr:ext cx="762000" cy="259045"/>
    <xdr:sp macro="" textlink="">
      <xdr:nvSpPr>
        <xdr:cNvPr id="136" name="テキスト ボックス 135"/>
        <xdr:cNvSpPr txBox="1"/>
      </xdr:nvSpPr>
      <xdr:spPr>
        <a:xfrm>
          <a:off x="3225800" y="68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132285</xdr:rowOff>
    </xdr:from>
    <xdr:to>
      <xdr:col>2</xdr:col>
      <xdr:colOff>692150</xdr:colOff>
      <xdr:row>35</xdr:row>
      <xdr:rowOff>233885</xdr:rowOff>
    </xdr:to>
    <xdr:sp macro="" textlink="">
      <xdr:nvSpPr>
        <xdr:cNvPr id="137" name="円/楕円 136"/>
        <xdr:cNvSpPr/>
      </xdr:nvSpPr>
      <xdr:spPr bwMode="auto">
        <a:xfrm>
          <a:off x="2857500" y="674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218662</xdr:rowOff>
    </xdr:from>
    <xdr:ext cx="762000" cy="259045"/>
    <xdr:sp macro="" textlink="">
      <xdr:nvSpPr>
        <xdr:cNvPr id="138" name="テキスト ボックス 137"/>
        <xdr:cNvSpPr txBox="1"/>
      </xdr:nvSpPr>
      <xdr:spPr>
        <a:xfrm>
          <a:off x="2527300" y="682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年度も昨年度に引き続き実質単年度収支がマイナスとなった。これは財政調整基金を</a:t>
          </a:r>
          <a:r>
            <a:rPr kumimoji="1" lang="en-US" altLang="ja-JP" sz="1400">
              <a:latin typeface="ＭＳ ゴシック" pitchFamily="49" charset="-128"/>
              <a:ea typeface="ＭＳ ゴシック" pitchFamily="49" charset="-128"/>
            </a:rPr>
            <a:t>168,635</a:t>
          </a:r>
          <a:r>
            <a:rPr kumimoji="1" lang="ja-JP" altLang="en-US" sz="1400">
              <a:latin typeface="ＭＳ ゴシック" pitchFamily="49" charset="-128"/>
              <a:ea typeface="ＭＳ ゴシック" pitchFamily="49" charset="-128"/>
            </a:rPr>
            <a:t>千円取り崩したためである（地域の元気地域交付金の繰越分）。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今後も、普通交付税等を含めた一般財源の確保が難しい状況であると見込まれるが、財政調整基金に頼らない財政運営を目指し、事業の効果や優先度合を考え事業採択を厳格に行っていきたい。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年度に川口簡易水道の完成、平成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年度からは平井地区に簡易水道の建設に向けた実施設計を行う予定である。このため、事業費の増大による財政状況の悪化が懸念される。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簡水の建設に伴う地方債の借入による元利償還にそなえ町債管理基金への積立を行いたい。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と年々減少している。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これは、以前から行っている起債抑制策による。そのため、借入金残高の減少に伴う元利償還金が減少している。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また、過疎債などの普通交付税への算入率の高い起債の活用により、元利償還金の中に含まれる算入公債費等の比率が高まっていることも理由の一つである。</a:t>
          </a:r>
          <a:endParaRPr kumimoji="1" lang="en-US" altLang="ja-JP" sz="1400">
            <a:latin typeface="ＭＳ ゴシック" pitchFamily="49" charset="-128"/>
            <a:ea typeface="ＭＳ ゴシック" pitchFamily="49" charset="-128"/>
          </a:endParaRPr>
        </a:p>
        <a:p>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今後、普通交付税算入比率の高い地方債</a:t>
          </a:r>
          <a:r>
            <a:rPr kumimoji="1" lang="ja-JP" altLang="ja-JP" sz="1400">
              <a:solidFill>
                <a:schemeClr val="dk1"/>
              </a:solidFill>
              <a:effectLst/>
              <a:latin typeface="+mn-lt"/>
              <a:ea typeface="+mn-ea"/>
              <a:cs typeface="+mn-cs"/>
            </a:rPr>
            <a:t>の活用</a:t>
          </a:r>
          <a:r>
            <a:rPr kumimoji="1" lang="ja-JP" altLang="en-US" sz="1400">
              <a:solidFill>
                <a:schemeClr val="dk1"/>
              </a:solidFill>
              <a:effectLst/>
              <a:latin typeface="+mn-lt"/>
              <a:ea typeface="+mn-ea"/>
              <a:cs typeface="+mn-cs"/>
            </a:rPr>
            <a:t>などにより、実質公債費率の抑制に努めたい。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起債を抑制しつつ、各種基金への積立を行ってきたため、平成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年度に町営住宅や保健福祉センターの建設財源として、町営住宅基金や福祉基金を取り崩しており、また、起債の借入も行っているので数値が増加する見込みである。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さらに、防災基金を使用した大型事業が予定しており、充当可能基金値の減少が予想される。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起債に頼らない財政運営を心掛け、必要に応じて各種目的基金への積立を行いたい。</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4912075</v>
      </c>
      <c r="BO4" s="379"/>
      <c r="BP4" s="379"/>
      <c r="BQ4" s="379"/>
      <c r="BR4" s="379"/>
      <c r="BS4" s="379"/>
      <c r="BT4" s="379"/>
      <c r="BU4" s="380"/>
      <c r="BV4" s="378">
        <v>4594698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27.1</v>
      </c>
      <c r="CU4" s="556"/>
      <c r="CV4" s="556"/>
      <c r="CW4" s="556"/>
      <c r="CX4" s="556"/>
      <c r="CY4" s="556"/>
      <c r="CZ4" s="556"/>
      <c r="DA4" s="557"/>
      <c r="DB4" s="555">
        <v>18.8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4000371</v>
      </c>
      <c r="BO5" s="384"/>
      <c r="BP5" s="384"/>
      <c r="BQ5" s="384"/>
      <c r="BR5" s="384"/>
      <c r="BS5" s="384"/>
      <c r="BT5" s="384"/>
      <c r="BU5" s="385"/>
      <c r="BV5" s="383">
        <v>3936239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83.4</v>
      </c>
      <c r="CU5" s="354"/>
      <c r="CV5" s="354"/>
      <c r="CW5" s="354"/>
      <c r="CX5" s="354"/>
      <c r="CY5" s="354"/>
      <c r="CZ5" s="354"/>
      <c r="DA5" s="355"/>
      <c r="DB5" s="353">
        <v>75.5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911704</v>
      </c>
      <c r="BO6" s="384"/>
      <c r="BP6" s="384"/>
      <c r="BQ6" s="384"/>
      <c r="BR6" s="384"/>
      <c r="BS6" s="384"/>
      <c r="BT6" s="384"/>
      <c r="BU6" s="385"/>
      <c r="BV6" s="383">
        <v>658459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87.8</v>
      </c>
      <c r="CU6" s="530"/>
      <c r="CV6" s="530"/>
      <c r="CW6" s="530"/>
      <c r="CX6" s="530"/>
      <c r="CY6" s="530"/>
      <c r="CZ6" s="530"/>
      <c r="DA6" s="531"/>
      <c r="DB6" s="529">
        <v>79.599999999999994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367352</v>
      </c>
      <c r="BO7" s="384"/>
      <c r="BP7" s="384"/>
      <c r="BQ7" s="384"/>
      <c r="BR7" s="384"/>
      <c r="BS7" s="384"/>
      <c r="BT7" s="384"/>
      <c r="BU7" s="385"/>
      <c r="BV7" s="383">
        <v>267821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2005423</v>
      </c>
      <c r="CU7" s="384"/>
      <c r="CV7" s="384"/>
      <c r="CW7" s="384"/>
      <c r="CX7" s="384"/>
      <c r="CY7" s="384"/>
      <c r="CZ7" s="384"/>
      <c r="DA7" s="385"/>
      <c r="DB7" s="383">
        <v>2081345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544352</v>
      </c>
      <c r="BO8" s="384"/>
      <c r="BP8" s="384"/>
      <c r="BQ8" s="384"/>
      <c r="BR8" s="384"/>
      <c r="BS8" s="384"/>
      <c r="BT8" s="384"/>
      <c r="BU8" s="385"/>
      <c r="BV8" s="383">
        <v>390638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0.12</v>
      </c>
      <c r="CU8" s="493"/>
      <c r="CV8" s="493"/>
      <c r="CW8" s="493"/>
      <c r="CX8" s="493"/>
      <c r="CY8" s="493"/>
      <c r="CZ8" s="493"/>
      <c r="DA8" s="494"/>
      <c r="DB8" s="492">
        <v>0.12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3103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150868</v>
      </c>
      <c r="BO9" s="384"/>
      <c r="BP9" s="384"/>
      <c r="BQ9" s="384"/>
      <c r="BR9" s="384"/>
      <c r="BS9" s="384"/>
      <c r="BT9" s="384"/>
      <c r="BU9" s="385"/>
      <c r="BV9" s="383">
        <v>-327157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11.4</v>
      </c>
      <c r="CU9" s="354"/>
      <c r="CV9" s="354"/>
      <c r="CW9" s="354"/>
      <c r="CX9" s="354"/>
      <c r="CY9" s="354"/>
      <c r="CZ9" s="354"/>
      <c r="DA9" s="355"/>
      <c r="DB9" s="353">
        <v>10.6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3426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1762</v>
      </c>
      <c r="BO10" s="384"/>
      <c r="BP10" s="384"/>
      <c r="BQ10" s="384"/>
      <c r="BR10" s="384"/>
      <c r="BS10" s="384"/>
      <c r="BT10" s="384"/>
      <c r="BU10" s="385"/>
      <c r="BV10" s="383">
        <v>170050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2973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168635</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2960</v>
      </c>
      <c r="S13" s="485"/>
      <c r="T13" s="485"/>
      <c r="U13" s="485"/>
      <c r="V13" s="486"/>
      <c r="W13" s="472" t="s">
        <v>123</v>
      </c>
      <c r="X13" s="396"/>
      <c r="Y13" s="396"/>
      <c r="Z13" s="396"/>
      <c r="AA13" s="396"/>
      <c r="AB13" s="397"/>
      <c r="AC13" s="359">
        <v>137</v>
      </c>
      <c r="AD13" s="360"/>
      <c r="AE13" s="360"/>
      <c r="AF13" s="360"/>
      <c r="AG13" s="361"/>
      <c r="AH13" s="359">
        <v>162</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-16005</v>
      </c>
      <c r="BO13" s="384"/>
      <c r="BP13" s="384"/>
      <c r="BQ13" s="384"/>
      <c r="BR13" s="384"/>
      <c r="BS13" s="384"/>
      <c r="BT13" s="384"/>
      <c r="BU13" s="385"/>
      <c r="BV13" s="383">
        <v>-157107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7.2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3077</v>
      </c>
      <c r="S14" s="485"/>
      <c r="T14" s="485"/>
      <c r="U14" s="485"/>
      <c r="V14" s="486"/>
      <c r="W14" s="487"/>
      <c r="X14" s="399"/>
      <c r="Y14" s="399"/>
      <c r="Z14" s="399"/>
      <c r="AA14" s="399"/>
      <c r="AB14" s="400"/>
      <c r="AC14" s="477">
        <v>12.3</v>
      </c>
      <c r="AD14" s="478"/>
      <c r="AE14" s="478"/>
      <c r="AF14" s="478"/>
      <c r="AG14" s="479"/>
      <c r="AH14" s="477">
        <v>12.6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3064</v>
      </c>
      <c r="S15" s="485"/>
      <c r="T15" s="485"/>
      <c r="U15" s="485"/>
      <c r="V15" s="486"/>
      <c r="W15" s="472" t="s">
        <v>129</v>
      </c>
      <c r="X15" s="396"/>
      <c r="Y15" s="396"/>
      <c r="Z15" s="396"/>
      <c r="AA15" s="396"/>
      <c r="AB15" s="397"/>
      <c r="AC15" s="359">
        <v>174</v>
      </c>
      <c r="AD15" s="360"/>
      <c r="AE15" s="360"/>
      <c r="AF15" s="360"/>
      <c r="AG15" s="361"/>
      <c r="AH15" s="359">
        <v>196</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217749</v>
      </c>
      <c r="BO15" s="379"/>
      <c r="BP15" s="379"/>
      <c r="BQ15" s="379"/>
      <c r="BR15" s="379"/>
      <c r="BS15" s="379"/>
      <c r="BT15" s="379"/>
      <c r="BU15" s="380"/>
      <c r="BV15" s="378">
        <v>216521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15.6</v>
      </c>
      <c r="AD16" s="478"/>
      <c r="AE16" s="478"/>
      <c r="AF16" s="478"/>
      <c r="AG16" s="479"/>
      <c r="AH16" s="477">
        <v>15.2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1849495</v>
      </c>
      <c r="BO16" s="384"/>
      <c r="BP16" s="384"/>
      <c r="BQ16" s="384"/>
      <c r="BR16" s="384"/>
      <c r="BS16" s="384"/>
      <c r="BT16" s="384"/>
      <c r="BU16" s="385"/>
      <c r="BV16" s="383">
        <v>1923750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806</v>
      </c>
      <c r="AD17" s="360"/>
      <c r="AE17" s="360"/>
      <c r="AF17" s="360"/>
      <c r="AG17" s="361"/>
      <c r="AH17" s="359">
        <v>927</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272651</v>
      </c>
      <c r="BO17" s="384"/>
      <c r="BP17" s="384"/>
      <c r="BQ17" s="384"/>
      <c r="BR17" s="384"/>
      <c r="BS17" s="384"/>
      <c r="BT17" s="384"/>
      <c r="BU17" s="385"/>
      <c r="BV17" s="383">
        <v>267715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294.23</v>
      </c>
      <c r="M18" s="448"/>
      <c r="N18" s="448"/>
      <c r="O18" s="448"/>
      <c r="P18" s="448"/>
      <c r="Q18" s="448"/>
      <c r="R18" s="449"/>
      <c r="S18" s="449"/>
      <c r="T18" s="449"/>
      <c r="U18" s="449"/>
      <c r="V18" s="450"/>
      <c r="W18" s="464"/>
      <c r="X18" s="465"/>
      <c r="Y18" s="465"/>
      <c r="Z18" s="465"/>
      <c r="AA18" s="465"/>
      <c r="AB18" s="473"/>
      <c r="AC18" s="347">
        <v>72.2</v>
      </c>
      <c r="AD18" s="348"/>
      <c r="AE18" s="348"/>
      <c r="AF18" s="348"/>
      <c r="AG18" s="451"/>
      <c r="AH18" s="347">
        <v>72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1701759</v>
      </c>
      <c r="BO18" s="384"/>
      <c r="BP18" s="384"/>
      <c r="BQ18" s="384"/>
      <c r="BR18" s="384"/>
      <c r="BS18" s="384"/>
      <c r="BT18" s="384"/>
      <c r="BU18" s="385"/>
      <c r="BV18" s="383">
        <v>1580481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3313440</v>
      </c>
      <c r="BO19" s="384"/>
      <c r="BP19" s="384"/>
      <c r="BQ19" s="384"/>
      <c r="BR19" s="384"/>
      <c r="BS19" s="384"/>
      <c r="BT19" s="384"/>
      <c r="BU19" s="385"/>
      <c r="BV19" s="383">
        <v>3587593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1484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3492831</v>
      </c>
      <c r="BO23" s="384"/>
      <c r="BP23" s="384"/>
      <c r="BQ23" s="384"/>
      <c r="BR23" s="384"/>
      <c r="BS23" s="384"/>
      <c r="BT23" s="384"/>
      <c r="BU23" s="385"/>
      <c r="BV23" s="383">
        <v>3306591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5770</v>
      </c>
      <c r="R24" s="360"/>
      <c r="S24" s="360"/>
      <c r="T24" s="360"/>
      <c r="U24" s="360"/>
      <c r="V24" s="361"/>
      <c r="W24" s="425"/>
      <c r="X24" s="416"/>
      <c r="Y24" s="417"/>
      <c r="Z24" s="356" t="s">
        <v>152</v>
      </c>
      <c r="AA24" s="357"/>
      <c r="AB24" s="357"/>
      <c r="AC24" s="357"/>
      <c r="AD24" s="357"/>
      <c r="AE24" s="357"/>
      <c r="AF24" s="357"/>
      <c r="AG24" s="358"/>
      <c r="AH24" s="359">
        <v>50</v>
      </c>
      <c r="AI24" s="360"/>
      <c r="AJ24" s="360"/>
      <c r="AK24" s="360"/>
      <c r="AL24" s="361"/>
      <c r="AM24" s="359">
        <v>140000</v>
      </c>
      <c r="AN24" s="360"/>
      <c r="AO24" s="360"/>
      <c r="AP24" s="360"/>
      <c r="AQ24" s="360"/>
      <c r="AR24" s="361"/>
      <c r="AS24" s="359">
        <v>2800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3459636</v>
      </c>
      <c r="BO24" s="384"/>
      <c r="BP24" s="384"/>
      <c r="BQ24" s="384"/>
      <c r="BR24" s="384"/>
      <c r="BS24" s="384"/>
      <c r="BT24" s="384"/>
      <c r="BU24" s="385"/>
      <c r="BV24" s="383">
        <v>3256436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5010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11145</v>
      </c>
      <c r="BO25" s="379"/>
      <c r="BP25" s="379"/>
      <c r="BQ25" s="379"/>
      <c r="BR25" s="379"/>
      <c r="BS25" s="379"/>
      <c r="BT25" s="379"/>
      <c r="BU25" s="380"/>
      <c r="BV25" s="378">
        <v>793109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4660</v>
      </c>
      <c r="R26" s="360"/>
      <c r="S26" s="360"/>
      <c r="T26" s="360"/>
      <c r="U26" s="360"/>
      <c r="V26" s="361"/>
      <c r="W26" s="425"/>
      <c r="X26" s="416"/>
      <c r="Y26" s="417"/>
      <c r="Z26" s="356" t="s">
        <v>158</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2550</v>
      </c>
      <c r="R27" s="360"/>
      <c r="S27" s="360"/>
      <c r="T27" s="360"/>
      <c r="U27" s="360"/>
      <c r="V27" s="361"/>
      <c r="W27" s="425"/>
      <c r="X27" s="416"/>
      <c r="Y27" s="417"/>
      <c r="Z27" s="356" t="s">
        <v>161</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51045</v>
      </c>
      <c r="BO27" s="387"/>
      <c r="BP27" s="387"/>
      <c r="BQ27" s="387"/>
      <c r="BR27" s="387"/>
      <c r="BS27" s="387"/>
      <c r="BT27" s="387"/>
      <c r="BU27" s="388"/>
      <c r="BV27" s="386">
        <v>50981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1950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1246162</v>
      </c>
      <c r="BO28" s="379"/>
      <c r="BP28" s="379"/>
      <c r="BQ28" s="379"/>
      <c r="BR28" s="379"/>
      <c r="BS28" s="379"/>
      <c r="BT28" s="379"/>
      <c r="BU28" s="380"/>
      <c r="BV28" s="378">
        <v>1413035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8</v>
      </c>
      <c r="M29" s="360"/>
      <c r="N29" s="360"/>
      <c r="O29" s="360"/>
      <c r="P29" s="361"/>
      <c r="Q29" s="359">
        <v>1750</v>
      </c>
      <c r="R29" s="360"/>
      <c r="S29" s="360"/>
      <c r="T29" s="360"/>
      <c r="U29" s="360"/>
      <c r="V29" s="361"/>
      <c r="W29" s="426"/>
      <c r="X29" s="427"/>
      <c r="Y29" s="428"/>
      <c r="Z29" s="356" t="s">
        <v>168</v>
      </c>
      <c r="AA29" s="357"/>
      <c r="AB29" s="357"/>
      <c r="AC29" s="357"/>
      <c r="AD29" s="357"/>
      <c r="AE29" s="357"/>
      <c r="AF29" s="357"/>
      <c r="AG29" s="358"/>
      <c r="AH29" s="359">
        <v>50</v>
      </c>
      <c r="AI29" s="360"/>
      <c r="AJ29" s="360"/>
      <c r="AK29" s="360"/>
      <c r="AL29" s="361"/>
      <c r="AM29" s="359">
        <v>140000</v>
      </c>
      <c r="AN29" s="360"/>
      <c r="AO29" s="360"/>
      <c r="AP29" s="360"/>
      <c r="AQ29" s="360"/>
      <c r="AR29" s="361"/>
      <c r="AS29" s="359">
        <v>2800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215690</v>
      </c>
      <c r="BO29" s="384"/>
      <c r="BP29" s="384"/>
      <c r="BQ29" s="384"/>
      <c r="BR29" s="384"/>
      <c r="BS29" s="384"/>
      <c r="BT29" s="384"/>
      <c r="BU29" s="385"/>
      <c r="BV29" s="383">
        <v>215421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1170694</v>
      </c>
      <c r="BO30" s="387"/>
      <c r="BP30" s="387"/>
      <c r="BQ30" s="387"/>
      <c r="BR30" s="387"/>
      <c r="BS30" s="387"/>
      <c r="BT30" s="387"/>
      <c r="BU30" s="388"/>
      <c r="BV30" s="386">
        <v>1651377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へき地診療所特別会計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国民健康保険七川診療所特別会計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串本町古座川町衛生施設事務組合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国民健康保険明神診療所特別会計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紀南学園事務組合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東牟婁郡町村新宮市老人福祉施設事務組合（普通組合）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東牟婁郡町村新宮市老人福祉施設事務組合（公営企業会計）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新宮周辺広域市町村圏事務組合（普通会計）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新宮周辺広域市町村圏事務組合（公営企業会計）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和歌山地方税回収機構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和歌山県後期高齢医療連合（普通会計）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和歌山県後期高齢医療連合（特別会計）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199878</v>
      </c>
      <c r="S5" s="639"/>
      <c r="T5" s="639"/>
      <c r="U5" s="639"/>
      <c r="V5" s="639"/>
      <c r="W5" s="639"/>
      <c r="X5" s="639"/>
      <c r="Y5" s="686"/>
      <c r="Z5" s="699">
        <v>4.0999999999999996</v>
      </c>
      <c r="AA5" s="699"/>
      <c r="AB5" s="699"/>
      <c r="AC5" s="699"/>
      <c r="AD5" s="700">
        <v>199878</v>
      </c>
      <c r="AE5" s="700"/>
      <c r="AF5" s="700"/>
      <c r="AG5" s="700"/>
      <c r="AH5" s="700"/>
      <c r="AI5" s="700"/>
      <c r="AJ5" s="700"/>
      <c r="AK5" s="700"/>
      <c r="AL5" s="687">
        <v>10.3</v>
      </c>
      <c r="AM5" s="656"/>
      <c r="AN5" s="656"/>
      <c r="AO5" s="688"/>
      <c r="AP5" s="675" t="s">
        <v>206</v>
      </c>
      <c r="AQ5" s="676"/>
      <c r="AR5" s="676"/>
      <c r="AS5" s="676"/>
      <c r="AT5" s="676"/>
      <c r="AU5" s="676"/>
      <c r="AV5" s="676"/>
      <c r="AW5" s="676"/>
      <c r="AX5" s="676"/>
      <c r="AY5" s="676"/>
      <c r="AZ5" s="676"/>
      <c r="BA5" s="676"/>
      <c r="BB5" s="676"/>
      <c r="BC5" s="676"/>
      <c r="BD5" s="676"/>
      <c r="BE5" s="676"/>
      <c r="BF5" s="677"/>
      <c r="BG5" s="588">
        <v>199230</v>
      </c>
      <c r="BH5" s="589"/>
      <c r="BI5" s="589"/>
      <c r="BJ5" s="589"/>
      <c r="BK5" s="589"/>
      <c r="BL5" s="589"/>
      <c r="BM5" s="589"/>
      <c r="BN5" s="590"/>
      <c r="BO5" s="641">
        <v>99.7</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34290</v>
      </c>
      <c r="S6" s="589"/>
      <c r="T6" s="589"/>
      <c r="U6" s="589"/>
      <c r="V6" s="589"/>
      <c r="W6" s="589"/>
      <c r="X6" s="589"/>
      <c r="Y6" s="590"/>
      <c r="Z6" s="641">
        <v>0.7</v>
      </c>
      <c r="AA6" s="641"/>
      <c r="AB6" s="641"/>
      <c r="AC6" s="641"/>
      <c r="AD6" s="642">
        <v>34290</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199230</v>
      </c>
      <c r="BH6" s="589"/>
      <c r="BI6" s="589"/>
      <c r="BJ6" s="589"/>
      <c r="BK6" s="589"/>
      <c r="BL6" s="589"/>
      <c r="BM6" s="589"/>
      <c r="BN6" s="590"/>
      <c r="BO6" s="641">
        <v>99.7</v>
      </c>
      <c r="BP6" s="641"/>
      <c r="BQ6" s="641"/>
      <c r="BR6" s="641"/>
      <c r="BS6" s="642" t="s">
        <v>213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63836</v>
      </c>
      <c r="CS6" s="589"/>
      <c r="CT6" s="589"/>
      <c r="CU6" s="589"/>
      <c r="CV6" s="589"/>
      <c r="CW6" s="589"/>
      <c r="CX6" s="589"/>
      <c r="CY6" s="590"/>
      <c r="CZ6" s="641">
        <v>1.6</v>
      </c>
      <c r="DA6" s="641"/>
      <c r="DB6" s="641"/>
      <c r="DC6" s="641"/>
      <c r="DD6" s="594" t="s">
        <v>213</v>
      </c>
      <c r="DE6" s="589"/>
      <c r="DF6" s="589"/>
      <c r="DG6" s="589"/>
      <c r="DH6" s="589"/>
      <c r="DI6" s="589"/>
      <c r="DJ6" s="589"/>
      <c r="DK6" s="589"/>
      <c r="DL6" s="589"/>
      <c r="DM6" s="589"/>
      <c r="DN6" s="589"/>
      <c r="DO6" s="589"/>
      <c r="DP6" s="590"/>
      <c r="DQ6" s="594">
        <v>63836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688</v>
      </c>
      <c r="S7" s="589"/>
      <c r="T7" s="589"/>
      <c r="U7" s="589"/>
      <c r="V7" s="589"/>
      <c r="W7" s="589"/>
      <c r="X7" s="589"/>
      <c r="Y7" s="590"/>
      <c r="Z7" s="641">
        <v>0</v>
      </c>
      <c r="AA7" s="641"/>
      <c r="AB7" s="641"/>
      <c r="AC7" s="641"/>
      <c r="AD7" s="642">
        <v>688</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75980</v>
      </c>
      <c r="BH7" s="589"/>
      <c r="BI7" s="589"/>
      <c r="BJ7" s="589"/>
      <c r="BK7" s="589"/>
      <c r="BL7" s="589"/>
      <c r="BM7" s="589"/>
      <c r="BN7" s="590"/>
      <c r="BO7" s="641">
        <v>38</v>
      </c>
      <c r="BP7" s="641"/>
      <c r="BQ7" s="641"/>
      <c r="BR7" s="641"/>
      <c r="BS7" s="642" t="s">
        <v>213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418868</v>
      </c>
      <c r="CS7" s="589"/>
      <c r="CT7" s="589"/>
      <c r="CU7" s="589"/>
      <c r="CV7" s="589"/>
      <c r="CW7" s="589"/>
      <c r="CX7" s="589"/>
      <c r="CY7" s="590"/>
      <c r="CZ7" s="641">
        <v>10.5</v>
      </c>
      <c r="DA7" s="641"/>
      <c r="DB7" s="641"/>
      <c r="DC7" s="641"/>
      <c r="DD7" s="594">
        <v>9234</v>
      </c>
      <c r="DE7" s="589"/>
      <c r="DF7" s="589"/>
      <c r="DG7" s="589"/>
      <c r="DH7" s="589"/>
      <c r="DI7" s="589"/>
      <c r="DJ7" s="589"/>
      <c r="DK7" s="589"/>
      <c r="DL7" s="589"/>
      <c r="DM7" s="589"/>
      <c r="DN7" s="589"/>
      <c r="DO7" s="589"/>
      <c r="DP7" s="590"/>
      <c r="DQ7" s="594">
        <v>344836</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2290</v>
      </c>
      <c r="S8" s="589"/>
      <c r="T8" s="589"/>
      <c r="U8" s="589"/>
      <c r="V8" s="589"/>
      <c r="W8" s="589"/>
      <c r="X8" s="589"/>
      <c r="Y8" s="590"/>
      <c r="Z8" s="641">
        <v>0</v>
      </c>
      <c r="AA8" s="641"/>
      <c r="AB8" s="641"/>
      <c r="AC8" s="641"/>
      <c r="AD8" s="642">
        <v>2290</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3793</v>
      </c>
      <c r="BH8" s="589"/>
      <c r="BI8" s="589"/>
      <c r="BJ8" s="589"/>
      <c r="BK8" s="589"/>
      <c r="BL8" s="589"/>
      <c r="BM8" s="589"/>
      <c r="BN8" s="590"/>
      <c r="BO8" s="641">
        <v>1.9</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606497</v>
      </c>
      <c r="CS8" s="589"/>
      <c r="CT8" s="589"/>
      <c r="CU8" s="589"/>
      <c r="CV8" s="589"/>
      <c r="CW8" s="589"/>
      <c r="CX8" s="589"/>
      <c r="CY8" s="590"/>
      <c r="CZ8" s="641">
        <v>15.2</v>
      </c>
      <c r="DA8" s="641"/>
      <c r="DB8" s="641"/>
      <c r="DC8" s="641"/>
      <c r="DD8" s="594">
        <v>1900</v>
      </c>
      <c r="DE8" s="589"/>
      <c r="DF8" s="589"/>
      <c r="DG8" s="589"/>
      <c r="DH8" s="589"/>
      <c r="DI8" s="589"/>
      <c r="DJ8" s="589"/>
      <c r="DK8" s="589"/>
      <c r="DL8" s="589"/>
      <c r="DM8" s="589"/>
      <c r="DN8" s="589"/>
      <c r="DO8" s="589"/>
      <c r="DP8" s="590"/>
      <c r="DQ8" s="594">
        <v>393575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1087</v>
      </c>
      <c r="S9" s="589"/>
      <c r="T9" s="589"/>
      <c r="U9" s="589"/>
      <c r="V9" s="589"/>
      <c r="W9" s="589"/>
      <c r="X9" s="589"/>
      <c r="Y9" s="590"/>
      <c r="Z9" s="641">
        <v>0</v>
      </c>
      <c r="AA9" s="641"/>
      <c r="AB9" s="641"/>
      <c r="AC9" s="641"/>
      <c r="AD9" s="642">
        <v>1087</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66642</v>
      </c>
      <c r="BH9" s="589"/>
      <c r="BI9" s="589"/>
      <c r="BJ9" s="589"/>
      <c r="BK9" s="589"/>
      <c r="BL9" s="589"/>
      <c r="BM9" s="589"/>
      <c r="BN9" s="590"/>
      <c r="BO9" s="641">
        <v>33.299999999999997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845699</v>
      </c>
      <c r="CS9" s="589"/>
      <c r="CT9" s="589"/>
      <c r="CU9" s="589"/>
      <c r="CV9" s="589"/>
      <c r="CW9" s="589"/>
      <c r="CX9" s="589"/>
      <c r="CY9" s="590"/>
      <c r="CZ9" s="641">
        <v>21.1</v>
      </c>
      <c r="DA9" s="641"/>
      <c r="DB9" s="641"/>
      <c r="DC9" s="641"/>
      <c r="DD9" s="594">
        <v>589592</v>
      </c>
      <c r="DE9" s="589"/>
      <c r="DF9" s="589"/>
      <c r="DG9" s="589"/>
      <c r="DH9" s="589"/>
      <c r="DI9" s="589"/>
      <c r="DJ9" s="589"/>
      <c r="DK9" s="589"/>
      <c r="DL9" s="589"/>
      <c r="DM9" s="589"/>
      <c r="DN9" s="589"/>
      <c r="DO9" s="589"/>
      <c r="DP9" s="590"/>
      <c r="DQ9" s="594">
        <v>254568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30432</v>
      </c>
      <c r="S10" s="589"/>
      <c r="T10" s="589"/>
      <c r="U10" s="589"/>
      <c r="V10" s="589"/>
      <c r="W10" s="589"/>
      <c r="X10" s="589"/>
      <c r="Y10" s="590"/>
      <c r="Z10" s="641">
        <v>0.6</v>
      </c>
      <c r="AA10" s="641"/>
      <c r="AB10" s="641"/>
      <c r="AC10" s="641"/>
      <c r="AD10" s="642">
        <v>30432</v>
      </c>
      <c r="AE10" s="642"/>
      <c r="AF10" s="642"/>
      <c r="AG10" s="642"/>
      <c r="AH10" s="642"/>
      <c r="AI10" s="642"/>
      <c r="AJ10" s="642"/>
      <c r="AK10" s="642"/>
      <c r="AL10" s="611">
        <v>1.6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4681</v>
      </c>
      <c r="BH10" s="589"/>
      <c r="BI10" s="589"/>
      <c r="BJ10" s="589"/>
      <c r="BK10" s="589"/>
      <c r="BL10" s="589"/>
      <c r="BM10" s="589"/>
      <c r="BN10" s="590"/>
      <c r="BO10" s="641">
        <v>2.2999999999999998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864</v>
      </c>
      <c r="BH11" s="589"/>
      <c r="BI11" s="589"/>
      <c r="BJ11" s="589"/>
      <c r="BK11" s="589"/>
      <c r="BL11" s="589"/>
      <c r="BM11" s="589"/>
      <c r="BN11" s="590"/>
      <c r="BO11" s="641">
        <v>0.4</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247937</v>
      </c>
      <c r="CS11" s="589"/>
      <c r="CT11" s="589"/>
      <c r="CU11" s="589"/>
      <c r="CV11" s="589"/>
      <c r="CW11" s="589"/>
      <c r="CX11" s="589"/>
      <c r="CY11" s="590"/>
      <c r="CZ11" s="641">
        <v>6.2</v>
      </c>
      <c r="DA11" s="641"/>
      <c r="DB11" s="641"/>
      <c r="DC11" s="641"/>
      <c r="DD11" s="594">
        <v>155192</v>
      </c>
      <c r="DE11" s="589"/>
      <c r="DF11" s="589"/>
      <c r="DG11" s="589"/>
      <c r="DH11" s="589"/>
      <c r="DI11" s="589"/>
      <c r="DJ11" s="589"/>
      <c r="DK11" s="589"/>
      <c r="DL11" s="589"/>
      <c r="DM11" s="589"/>
      <c r="DN11" s="589"/>
      <c r="DO11" s="589"/>
      <c r="DP11" s="590"/>
      <c r="DQ11" s="594">
        <v>153487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107903</v>
      </c>
      <c r="BH12" s="589"/>
      <c r="BI12" s="589"/>
      <c r="BJ12" s="589"/>
      <c r="BK12" s="589"/>
      <c r="BL12" s="589"/>
      <c r="BM12" s="589"/>
      <c r="BN12" s="590"/>
      <c r="BO12" s="641">
        <v>54</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48256</v>
      </c>
      <c r="CS12" s="589"/>
      <c r="CT12" s="589"/>
      <c r="CU12" s="589"/>
      <c r="CV12" s="589"/>
      <c r="CW12" s="589"/>
      <c r="CX12" s="589"/>
      <c r="CY12" s="590"/>
      <c r="CZ12" s="641">
        <v>1.2</v>
      </c>
      <c r="DA12" s="641"/>
      <c r="DB12" s="641"/>
      <c r="DC12" s="641"/>
      <c r="DD12" s="594">
        <v>26171</v>
      </c>
      <c r="DE12" s="589"/>
      <c r="DF12" s="589"/>
      <c r="DG12" s="589"/>
      <c r="DH12" s="589"/>
      <c r="DI12" s="589"/>
      <c r="DJ12" s="589"/>
      <c r="DK12" s="589"/>
      <c r="DL12" s="589"/>
      <c r="DM12" s="589"/>
      <c r="DN12" s="589"/>
      <c r="DO12" s="589"/>
      <c r="DP12" s="590"/>
      <c r="DQ12" s="594">
        <v>35900</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4275</v>
      </c>
      <c r="S13" s="589"/>
      <c r="T13" s="589"/>
      <c r="U13" s="589"/>
      <c r="V13" s="589"/>
      <c r="W13" s="589"/>
      <c r="X13" s="589"/>
      <c r="Y13" s="590"/>
      <c r="Z13" s="641">
        <v>0.1</v>
      </c>
      <c r="AA13" s="641"/>
      <c r="AB13" s="641"/>
      <c r="AC13" s="641"/>
      <c r="AD13" s="642">
        <v>4275</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107893</v>
      </c>
      <c r="BH13" s="589"/>
      <c r="BI13" s="589"/>
      <c r="BJ13" s="589"/>
      <c r="BK13" s="589"/>
      <c r="BL13" s="589"/>
      <c r="BM13" s="589"/>
      <c r="BN13" s="590"/>
      <c r="BO13" s="641">
        <v>54</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905661</v>
      </c>
      <c r="CS13" s="589"/>
      <c r="CT13" s="589"/>
      <c r="CU13" s="589"/>
      <c r="CV13" s="589"/>
      <c r="CW13" s="589"/>
      <c r="CX13" s="589"/>
      <c r="CY13" s="590"/>
      <c r="CZ13" s="641">
        <v>22.6</v>
      </c>
      <c r="DA13" s="641"/>
      <c r="DB13" s="641"/>
      <c r="DC13" s="641"/>
      <c r="DD13" s="594">
        <v>781085</v>
      </c>
      <c r="DE13" s="589"/>
      <c r="DF13" s="589"/>
      <c r="DG13" s="589"/>
      <c r="DH13" s="589"/>
      <c r="DI13" s="589"/>
      <c r="DJ13" s="589"/>
      <c r="DK13" s="589"/>
      <c r="DL13" s="589"/>
      <c r="DM13" s="589"/>
      <c r="DN13" s="589"/>
      <c r="DO13" s="589"/>
      <c r="DP13" s="590"/>
      <c r="DQ13" s="594">
        <v>393707</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9002</v>
      </c>
      <c r="BH14" s="589"/>
      <c r="BI14" s="589"/>
      <c r="BJ14" s="589"/>
      <c r="BK14" s="589"/>
      <c r="BL14" s="589"/>
      <c r="BM14" s="589"/>
      <c r="BN14" s="590"/>
      <c r="BO14" s="641">
        <v>4.5</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265043</v>
      </c>
      <c r="CS14" s="589"/>
      <c r="CT14" s="589"/>
      <c r="CU14" s="589"/>
      <c r="CV14" s="589"/>
      <c r="CW14" s="589"/>
      <c r="CX14" s="589"/>
      <c r="CY14" s="590"/>
      <c r="CZ14" s="641">
        <v>6.6</v>
      </c>
      <c r="DA14" s="641"/>
      <c r="DB14" s="641"/>
      <c r="DC14" s="641"/>
      <c r="DD14" s="594">
        <v>70650</v>
      </c>
      <c r="DE14" s="589"/>
      <c r="DF14" s="589"/>
      <c r="DG14" s="589"/>
      <c r="DH14" s="589"/>
      <c r="DI14" s="589"/>
      <c r="DJ14" s="589"/>
      <c r="DK14" s="589"/>
      <c r="DL14" s="589"/>
      <c r="DM14" s="589"/>
      <c r="DN14" s="589"/>
      <c r="DO14" s="589"/>
      <c r="DP14" s="590"/>
      <c r="DQ14" s="594">
        <v>207856</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398</v>
      </c>
      <c r="S15" s="589"/>
      <c r="T15" s="589"/>
      <c r="U15" s="589"/>
      <c r="V15" s="589"/>
      <c r="W15" s="589"/>
      <c r="X15" s="589"/>
      <c r="Y15" s="590"/>
      <c r="Z15" s="641">
        <v>0</v>
      </c>
      <c r="AA15" s="641"/>
      <c r="AB15" s="641"/>
      <c r="AC15" s="641"/>
      <c r="AD15" s="642">
        <v>398</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6345</v>
      </c>
      <c r="BH15" s="589"/>
      <c r="BI15" s="589"/>
      <c r="BJ15" s="589"/>
      <c r="BK15" s="589"/>
      <c r="BL15" s="589"/>
      <c r="BM15" s="589"/>
      <c r="BN15" s="590"/>
      <c r="BO15" s="641">
        <v>3.2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219455</v>
      </c>
      <c r="CS15" s="589"/>
      <c r="CT15" s="589"/>
      <c r="CU15" s="589"/>
      <c r="CV15" s="589"/>
      <c r="CW15" s="589"/>
      <c r="CX15" s="589"/>
      <c r="CY15" s="590"/>
      <c r="CZ15" s="641">
        <v>5.5</v>
      </c>
      <c r="DA15" s="641"/>
      <c r="DB15" s="641"/>
      <c r="DC15" s="641"/>
      <c r="DD15" s="594">
        <v>41250</v>
      </c>
      <c r="DE15" s="589"/>
      <c r="DF15" s="589"/>
      <c r="DG15" s="589"/>
      <c r="DH15" s="589"/>
      <c r="DI15" s="589"/>
      <c r="DJ15" s="589"/>
      <c r="DK15" s="589"/>
      <c r="DL15" s="589"/>
      <c r="DM15" s="589"/>
      <c r="DN15" s="589"/>
      <c r="DO15" s="589"/>
      <c r="DP15" s="590"/>
      <c r="DQ15" s="594">
        <v>175292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1888756</v>
      </c>
      <c r="S16" s="589"/>
      <c r="T16" s="589"/>
      <c r="U16" s="589"/>
      <c r="V16" s="589"/>
      <c r="W16" s="589"/>
      <c r="X16" s="589"/>
      <c r="Y16" s="590"/>
      <c r="Z16" s="641">
        <v>38.5</v>
      </c>
      <c r="AA16" s="641"/>
      <c r="AB16" s="641"/>
      <c r="AC16" s="641"/>
      <c r="AD16" s="642">
        <v>1631746</v>
      </c>
      <c r="AE16" s="642"/>
      <c r="AF16" s="642"/>
      <c r="AG16" s="642"/>
      <c r="AH16" s="642"/>
      <c r="AI16" s="642"/>
      <c r="AJ16" s="642"/>
      <c r="AK16" s="642"/>
      <c r="AL16" s="611">
        <v>84.2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974</v>
      </c>
      <c r="CS16" s="589"/>
      <c r="CT16" s="589"/>
      <c r="CU16" s="589"/>
      <c r="CV16" s="589"/>
      <c r="CW16" s="589"/>
      <c r="CX16" s="589"/>
      <c r="CY16" s="590"/>
      <c r="CZ16" s="641">
        <v>0</v>
      </c>
      <c r="DA16" s="641"/>
      <c r="DB16" s="641"/>
      <c r="DC16" s="641"/>
      <c r="DD16" s="594" t="s">
        <v>220</v>
      </c>
      <c r="DE16" s="589"/>
      <c r="DF16" s="589"/>
      <c r="DG16" s="589"/>
      <c r="DH16" s="589"/>
      <c r="DI16" s="589"/>
      <c r="DJ16" s="589"/>
      <c r="DK16" s="589"/>
      <c r="DL16" s="589"/>
      <c r="DM16" s="589"/>
      <c r="DN16" s="589"/>
      <c r="DO16" s="589"/>
      <c r="DP16" s="590"/>
      <c r="DQ16" s="594">
        <v>534</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1631746</v>
      </c>
      <c r="S17" s="589"/>
      <c r="T17" s="589"/>
      <c r="U17" s="589"/>
      <c r="V17" s="589"/>
      <c r="W17" s="589"/>
      <c r="X17" s="589"/>
      <c r="Y17" s="590"/>
      <c r="Z17" s="641">
        <v>33.200000000000003</v>
      </c>
      <c r="AA17" s="641"/>
      <c r="AB17" s="641"/>
      <c r="AC17" s="641"/>
      <c r="AD17" s="642">
        <v>1631746</v>
      </c>
      <c r="AE17" s="642"/>
      <c r="AF17" s="642"/>
      <c r="AG17" s="642"/>
      <c r="AH17" s="642"/>
      <c r="AI17" s="642"/>
      <c r="AJ17" s="642"/>
      <c r="AK17" s="642"/>
      <c r="AL17" s="611">
        <v>84.2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378145</v>
      </c>
      <c r="CS17" s="589"/>
      <c r="CT17" s="589"/>
      <c r="CU17" s="589"/>
      <c r="CV17" s="589"/>
      <c r="CW17" s="589"/>
      <c r="CX17" s="589"/>
      <c r="CY17" s="590"/>
      <c r="CZ17" s="641">
        <v>9.5</v>
      </c>
      <c r="DA17" s="641"/>
      <c r="DB17" s="641"/>
      <c r="DC17" s="641"/>
      <c r="DD17" s="594" t="s">
        <v>220</v>
      </c>
      <c r="DE17" s="589"/>
      <c r="DF17" s="589"/>
      <c r="DG17" s="589"/>
      <c r="DH17" s="589"/>
      <c r="DI17" s="589"/>
      <c r="DJ17" s="589"/>
      <c r="DK17" s="589"/>
      <c r="DL17" s="589"/>
      <c r="DM17" s="589"/>
      <c r="DN17" s="589"/>
      <c r="DO17" s="589"/>
      <c r="DP17" s="590"/>
      <c r="DQ17" s="594">
        <v>378145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257010</v>
      </c>
      <c r="S18" s="589"/>
      <c r="T18" s="589"/>
      <c r="U18" s="589"/>
      <c r="V18" s="589"/>
      <c r="W18" s="589"/>
      <c r="X18" s="589"/>
      <c r="Y18" s="590"/>
      <c r="Z18" s="641">
        <v>5.2</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648</v>
      </c>
      <c r="BH19" s="589"/>
      <c r="BI19" s="589"/>
      <c r="BJ19" s="589"/>
      <c r="BK19" s="589"/>
      <c r="BL19" s="589"/>
      <c r="BM19" s="589"/>
      <c r="BN19" s="590"/>
      <c r="BO19" s="641">
        <v>0.3</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2162094</v>
      </c>
      <c r="S20" s="589"/>
      <c r="T20" s="589"/>
      <c r="U20" s="589"/>
      <c r="V20" s="589"/>
      <c r="W20" s="589"/>
      <c r="X20" s="589"/>
      <c r="Y20" s="590"/>
      <c r="Z20" s="641">
        <v>44</v>
      </c>
      <c r="AA20" s="641"/>
      <c r="AB20" s="641"/>
      <c r="AC20" s="641"/>
      <c r="AD20" s="642">
        <v>1905084</v>
      </c>
      <c r="AE20" s="642"/>
      <c r="AF20" s="642"/>
      <c r="AG20" s="642"/>
      <c r="AH20" s="642"/>
      <c r="AI20" s="642"/>
      <c r="AJ20" s="642"/>
      <c r="AK20" s="642"/>
      <c r="AL20" s="611">
        <v>98.3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648</v>
      </c>
      <c r="BH20" s="589"/>
      <c r="BI20" s="589"/>
      <c r="BJ20" s="589"/>
      <c r="BK20" s="589"/>
      <c r="BL20" s="589"/>
      <c r="BM20" s="589"/>
      <c r="BN20" s="590"/>
      <c r="BO20" s="641">
        <v>0.3</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4000371</v>
      </c>
      <c r="CS20" s="589"/>
      <c r="CT20" s="589"/>
      <c r="CU20" s="589"/>
      <c r="CV20" s="589"/>
      <c r="CW20" s="589"/>
      <c r="CX20" s="589"/>
      <c r="CY20" s="590"/>
      <c r="CZ20" s="641">
        <v>100</v>
      </c>
      <c r="DA20" s="641"/>
      <c r="DB20" s="641"/>
      <c r="DC20" s="641"/>
      <c r="DD20" s="594">
        <v>1675074</v>
      </c>
      <c r="DE20" s="589"/>
      <c r="DF20" s="589"/>
      <c r="DG20" s="589"/>
      <c r="DH20" s="589"/>
      <c r="DI20" s="589"/>
      <c r="DJ20" s="589"/>
      <c r="DK20" s="589"/>
      <c r="DL20" s="589"/>
      <c r="DM20" s="589"/>
      <c r="DN20" s="589"/>
      <c r="DO20" s="589"/>
      <c r="DP20" s="590"/>
      <c r="DQ20" s="594">
        <v>2401736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t="s">
        <v>220</v>
      </c>
      <c r="S21" s="589"/>
      <c r="T21" s="589"/>
      <c r="U21" s="589"/>
      <c r="V21" s="589"/>
      <c r="W21" s="589"/>
      <c r="X21" s="589"/>
      <c r="Y21" s="590"/>
      <c r="Z21" s="641" t="s">
        <v>220</v>
      </c>
      <c r="AA21" s="641"/>
      <c r="AB21" s="641"/>
      <c r="AC21" s="641"/>
      <c r="AD21" s="642" t="s">
        <v>220</v>
      </c>
      <c r="AE21" s="642"/>
      <c r="AF21" s="642"/>
      <c r="AG21" s="642"/>
      <c r="AH21" s="642"/>
      <c r="AI21" s="642"/>
      <c r="AJ21" s="642"/>
      <c r="AK21" s="642"/>
      <c r="AL21" s="611" t="s">
        <v>220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648</v>
      </c>
      <c r="BH21" s="589"/>
      <c r="BI21" s="589"/>
      <c r="BJ21" s="589"/>
      <c r="BK21" s="589"/>
      <c r="BL21" s="589"/>
      <c r="BM21" s="589"/>
      <c r="BN21" s="590"/>
      <c r="BO21" s="641">
        <v>0.3</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39940</v>
      </c>
      <c r="S22" s="589"/>
      <c r="T22" s="589"/>
      <c r="U22" s="589"/>
      <c r="V22" s="589"/>
      <c r="W22" s="589"/>
      <c r="X22" s="589"/>
      <c r="Y22" s="590"/>
      <c r="Z22" s="641">
        <v>0.8</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21160</v>
      </c>
      <c r="S23" s="589"/>
      <c r="T23" s="589"/>
      <c r="U23" s="589"/>
      <c r="V23" s="589"/>
      <c r="W23" s="589"/>
      <c r="X23" s="589"/>
      <c r="Y23" s="590"/>
      <c r="Z23" s="641">
        <v>0.4</v>
      </c>
      <c r="AA23" s="641"/>
      <c r="AB23" s="641"/>
      <c r="AC23" s="641"/>
      <c r="AD23" s="642">
        <v>306</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2544</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1011723</v>
      </c>
      <c r="CS24" s="639"/>
      <c r="CT24" s="639"/>
      <c r="CU24" s="639"/>
      <c r="CV24" s="639"/>
      <c r="CW24" s="639"/>
      <c r="CX24" s="639"/>
      <c r="CY24" s="686"/>
      <c r="CZ24" s="690">
        <v>25.3</v>
      </c>
      <c r="DA24" s="691"/>
      <c r="DB24" s="691"/>
      <c r="DC24" s="692"/>
      <c r="DD24" s="685">
        <v>868178</v>
      </c>
      <c r="DE24" s="639"/>
      <c r="DF24" s="639"/>
      <c r="DG24" s="639"/>
      <c r="DH24" s="639"/>
      <c r="DI24" s="639"/>
      <c r="DJ24" s="639"/>
      <c r="DK24" s="686"/>
      <c r="DL24" s="685">
        <v>862834</v>
      </c>
      <c r="DM24" s="639"/>
      <c r="DN24" s="639"/>
      <c r="DO24" s="639"/>
      <c r="DP24" s="639"/>
      <c r="DQ24" s="639"/>
      <c r="DR24" s="639"/>
      <c r="DS24" s="639"/>
      <c r="DT24" s="639"/>
      <c r="DU24" s="639"/>
      <c r="DV24" s="686"/>
      <c r="DW24" s="687">
        <v>42.3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393818</v>
      </c>
      <c r="S25" s="589"/>
      <c r="T25" s="589"/>
      <c r="U25" s="589"/>
      <c r="V25" s="589"/>
      <c r="W25" s="589"/>
      <c r="X25" s="589"/>
      <c r="Y25" s="590"/>
      <c r="Z25" s="641">
        <v>8</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450366</v>
      </c>
      <c r="CS25" s="607"/>
      <c r="CT25" s="607"/>
      <c r="CU25" s="607"/>
      <c r="CV25" s="607"/>
      <c r="CW25" s="607"/>
      <c r="CX25" s="607"/>
      <c r="CY25" s="608"/>
      <c r="CZ25" s="591">
        <v>11.3</v>
      </c>
      <c r="DA25" s="609"/>
      <c r="DB25" s="609"/>
      <c r="DC25" s="610"/>
      <c r="DD25" s="594">
        <v>432105</v>
      </c>
      <c r="DE25" s="607"/>
      <c r="DF25" s="607"/>
      <c r="DG25" s="607"/>
      <c r="DH25" s="607"/>
      <c r="DI25" s="607"/>
      <c r="DJ25" s="607"/>
      <c r="DK25" s="608"/>
      <c r="DL25" s="594">
        <v>426811</v>
      </c>
      <c r="DM25" s="607"/>
      <c r="DN25" s="607"/>
      <c r="DO25" s="607"/>
      <c r="DP25" s="607"/>
      <c r="DQ25" s="607"/>
      <c r="DR25" s="607"/>
      <c r="DS25" s="607"/>
      <c r="DT25" s="607"/>
      <c r="DU25" s="607"/>
      <c r="DV25" s="608"/>
      <c r="DW25" s="611">
        <v>20.9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251681</v>
      </c>
      <c r="CS26" s="589"/>
      <c r="CT26" s="589"/>
      <c r="CU26" s="589"/>
      <c r="CV26" s="589"/>
      <c r="CW26" s="589"/>
      <c r="CX26" s="589"/>
      <c r="CY26" s="590"/>
      <c r="CZ26" s="591">
        <v>6.3</v>
      </c>
      <c r="DA26" s="609"/>
      <c r="DB26" s="609"/>
      <c r="DC26" s="610"/>
      <c r="DD26" s="594">
        <v>238231</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379955</v>
      </c>
      <c r="S27" s="589"/>
      <c r="T27" s="589"/>
      <c r="U27" s="589"/>
      <c r="V27" s="589"/>
      <c r="W27" s="589"/>
      <c r="X27" s="589"/>
      <c r="Y27" s="590"/>
      <c r="Z27" s="641">
        <v>7.7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199878</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183212</v>
      </c>
      <c r="CS27" s="607"/>
      <c r="CT27" s="607"/>
      <c r="CU27" s="607"/>
      <c r="CV27" s="607"/>
      <c r="CW27" s="607"/>
      <c r="CX27" s="607"/>
      <c r="CY27" s="608"/>
      <c r="CZ27" s="591">
        <v>4.5999999999999996</v>
      </c>
      <c r="DA27" s="609"/>
      <c r="DB27" s="609"/>
      <c r="DC27" s="610"/>
      <c r="DD27" s="594">
        <v>57928</v>
      </c>
      <c r="DE27" s="607"/>
      <c r="DF27" s="607"/>
      <c r="DG27" s="607"/>
      <c r="DH27" s="607"/>
      <c r="DI27" s="607"/>
      <c r="DJ27" s="607"/>
      <c r="DK27" s="608"/>
      <c r="DL27" s="594">
        <v>57878</v>
      </c>
      <c r="DM27" s="607"/>
      <c r="DN27" s="607"/>
      <c r="DO27" s="607"/>
      <c r="DP27" s="607"/>
      <c r="DQ27" s="607"/>
      <c r="DR27" s="607"/>
      <c r="DS27" s="607"/>
      <c r="DT27" s="607"/>
      <c r="DU27" s="607"/>
      <c r="DV27" s="608"/>
      <c r="DW27" s="611">
        <v>2.8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5174</v>
      </c>
      <c r="S28" s="589"/>
      <c r="T28" s="589"/>
      <c r="U28" s="589"/>
      <c r="V28" s="589"/>
      <c r="W28" s="589"/>
      <c r="X28" s="589"/>
      <c r="Y28" s="590"/>
      <c r="Z28" s="641">
        <v>0.1</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378145</v>
      </c>
      <c r="CS28" s="589"/>
      <c r="CT28" s="589"/>
      <c r="CU28" s="589"/>
      <c r="CV28" s="589"/>
      <c r="CW28" s="589"/>
      <c r="CX28" s="589"/>
      <c r="CY28" s="590"/>
      <c r="CZ28" s="591">
        <v>9.5</v>
      </c>
      <c r="DA28" s="609"/>
      <c r="DB28" s="609"/>
      <c r="DC28" s="610"/>
      <c r="DD28" s="594">
        <v>378145</v>
      </c>
      <c r="DE28" s="589"/>
      <c r="DF28" s="589"/>
      <c r="DG28" s="589"/>
      <c r="DH28" s="589"/>
      <c r="DI28" s="589"/>
      <c r="DJ28" s="589"/>
      <c r="DK28" s="590"/>
      <c r="DL28" s="594">
        <v>378145</v>
      </c>
      <c r="DM28" s="589"/>
      <c r="DN28" s="589"/>
      <c r="DO28" s="589"/>
      <c r="DP28" s="589"/>
      <c r="DQ28" s="589"/>
      <c r="DR28" s="589"/>
      <c r="DS28" s="589"/>
      <c r="DT28" s="589"/>
      <c r="DU28" s="589"/>
      <c r="DV28" s="590"/>
      <c r="DW28" s="611">
        <v>18.5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3036</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378145</v>
      </c>
      <c r="CS29" s="607"/>
      <c r="CT29" s="607"/>
      <c r="CU29" s="607"/>
      <c r="CV29" s="607"/>
      <c r="CW29" s="607"/>
      <c r="CX29" s="607"/>
      <c r="CY29" s="608"/>
      <c r="CZ29" s="591">
        <v>9.5</v>
      </c>
      <c r="DA29" s="609"/>
      <c r="DB29" s="609"/>
      <c r="DC29" s="610"/>
      <c r="DD29" s="594">
        <v>378145</v>
      </c>
      <c r="DE29" s="607"/>
      <c r="DF29" s="607"/>
      <c r="DG29" s="607"/>
      <c r="DH29" s="607"/>
      <c r="DI29" s="607"/>
      <c r="DJ29" s="607"/>
      <c r="DK29" s="608"/>
      <c r="DL29" s="594">
        <v>378145</v>
      </c>
      <c r="DM29" s="607"/>
      <c r="DN29" s="607"/>
      <c r="DO29" s="607"/>
      <c r="DP29" s="607"/>
      <c r="DQ29" s="607"/>
      <c r="DR29" s="607"/>
      <c r="DS29" s="607"/>
      <c r="DT29" s="607"/>
      <c r="DU29" s="607"/>
      <c r="DV29" s="608"/>
      <c r="DW29" s="611">
        <v>18.5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653279</v>
      </c>
      <c r="S30" s="589"/>
      <c r="T30" s="589"/>
      <c r="U30" s="589"/>
      <c r="V30" s="589"/>
      <c r="W30" s="589"/>
      <c r="X30" s="589"/>
      <c r="Y30" s="590"/>
      <c r="Z30" s="641">
        <v>13.3</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168</v>
      </c>
      <c r="AY30" s="676"/>
      <c r="AZ30" s="676"/>
      <c r="BA30" s="676"/>
      <c r="BB30" s="676"/>
      <c r="BC30" s="676"/>
      <c r="BD30" s="676"/>
      <c r="BE30" s="676"/>
      <c r="BF30" s="677"/>
      <c r="BG30" s="654">
        <v>98</v>
      </c>
      <c r="BH30" s="655"/>
      <c r="BI30" s="655"/>
      <c r="BJ30" s="655"/>
      <c r="BK30" s="655"/>
      <c r="BL30" s="655"/>
      <c r="BM30" s="656">
        <v>95.6</v>
      </c>
      <c r="BN30" s="655"/>
      <c r="BO30" s="655"/>
      <c r="BP30" s="655"/>
      <c r="BQ30" s="657"/>
      <c r="BR30" s="654">
        <v>98</v>
      </c>
      <c r="BS30" s="655"/>
      <c r="BT30" s="655"/>
      <c r="BU30" s="655"/>
      <c r="BV30" s="655"/>
      <c r="BW30" s="655"/>
      <c r="BX30" s="656">
        <v>94.8</v>
      </c>
      <c r="BY30" s="655"/>
      <c r="BZ30" s="655"/>
      <c r="CA30" s="655"/>
      <c r="CB30" s="657"/>
      <c r="CD30" s="660"/>
      <c r="CE30" s="661"/>
      <c r="CF30" s="625" t="s">
        <v>292</v>
      </c>
      <c r="CG30" s="622"/>
      <c r="CH30" s="622"/>
      <c r="CI30" s="622"/>
      <c r="CJ30" s="622"/>
      <c r="CK30" s="622"/>
      <c r="CL30" s="622"/>
      <c r="CM30" s="622"/>
      <c r="CN30" s="622"/>
      <c r="CO30" s="622"/>
      <c r="CP30" s="622"/>
      <c r="CQ30" s="623"/>
      <c r="CR30" s="588">
        <v>339386</v>
      </c>
      <c r="CS30" s="589"/>
      <c r="CT30" s="589"/>
      <c r="CU30" s="589"/>
      <c r="CV30" s="589"/>
      <c r="CW30" s="589"/>
      <c r="CX30" s="589"/>
      <c r="CY30" s="590"/>
      <c r="CZ30" s="591">
        <v>8.5</v>
      </c>
      <c r="DA30" s="609"/>
      <c r="DB30" s="609"/>
      <c r="DC30" s="610"/>
      <c r="DD30" s="594">
        <v>339386</v>
      </c>
      <c r="DE30" s="589"/>
      <c r="DF30" s="589"/>
      <c r="DG30" s="589"/>
      <c r="DH30" s="589"/>
      <c r="DI30" s="589"/>
      <c r="DJ30" s="589"/>
      <c r="DK30" s="590"/>
      <c r="DL30" s="594">
        <v>339386</v>
      </c>
      <c r="DM30" s="589"/>
      <c r="DN30" s="589"/>
      <c r="DO30" s="589"/>
      <c r="DP30" s="589"/>
      <c r="DQ30" s="589"/>
      <c r="DR30" s="589"/>
      <c r="DS30" s="589"/>
      <c r="DT30" s="589"/>
      <c r="DU30" s="589"/>
      <c r="DV30" s="590"/>
      <c r="DW30" s="611">
        <v>16.600000000000001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658459</v>
      </c>
      <c r="S31" s="589"/>
      <c r="T31" s="589"/>
      <c r="U31" s="589"/>
      <c r="V31" s="589"/>
      <c r="W31" s="589"/>
      <c r="X31" s="589"/>
      <c r="Y31" s="590"/>
      <c r="Z31" s="641">
        <v>13.4</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96</v>
      </c>
      <c r="BN31" s="653"/>
      <c r="BO31" s="653"/>
      <c r="BP31" s="653"/>
      <c r="BQ31" s="617"/>
      <c r="BR31" s="652">
        <v>99.3</v>
      </c>
      <c r="BS31" s="607"/>
      <c r="BT31" s="607"/>
      <c r="BU31" s="607"/>
      <c r="BV31" s="607"/>
      <c r="BW31" s="607"/>
      <c r="BX31" s="643">
        <v>96.5</v>
      </c>
      <c r="BY31" s="653"/>
      <c r="BZ31" s="653"/>
      <c r="CA31" s="653"/>
      <c r="CB31" s="617"/>
      <c r="CD31" s="660"/>
      <c r="CE31" s="661"/>
      <c r="CF31" s="625" t="s">
        <v>296</v>
      </c>
      <c r="CG31" s="622"/>
      <c r="CH31" s="622"/>
      <c r="CI31" s="622"/>
      <c r="CJ31" s="622"/>
      <c r="CK31" s="622"/>
      <c r="CL31" s="622"/>
      <c r="CM31" s="622"/>
      <c r="CN31" s="622"/>
      <c r="CO31" s="622"/>
      <c r="CP31" s="622"/>
      <c r="CQ31" s="623"/>
      <c r="CR31" s="588">
        <v>38759</v>
      </c>
      <c r="CS31" s="607"/>
      <c r="CT31" s="607"/>
      <c r="CU31" s="607"/>
      <c r="CV31" s="607"/>
      <c r="CW31" s="607"/>
      <c r="CX31" s="607"/>
      <c r="CY31" s="608"/>
      <c r="CZ31" s="591">
        <v>1</v>
      </c>
      <c r="DA31" s="609"/>
      <c r="DB31" s="609"/>
      <c r="DC31" s="610"/>
      <c r="DD31" s="594">
        <v>38759</v>
      </c>
      <c r="DE31" s="607"/>
      <c r="DF31" s="607"/>
      <c r="DG31" s="607"/>
      <c r="DH31" s="607"/>
      <c r="DI31" s="607"/>
      <c r="DJ31" s="607"/>
      <c r="DK31" s="608"/>
      <c r="DL31" s="594">
        <v>38759</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66990</v>
      </c>
      <c r="S32" s="589"/>
      <c r="T32" s="589"/>
      <c r="U32" s="589"/>
      <c r="V32" s="589"/>
      <c r="W32" s="589"/>
      <c r="X32" s="589"/>
      <c r="Y32" s="590"/>
      <c r="Z32" s="641">
        <v>1.4</v>
      </c>
      <c r="AA32" s="641"/>
      <c r="AB32" s="641"/>
      <c r="AC32" s="641"/>
      <c r="AD32" s="642">
        <v>32843</v>
      </c>
      <c r="AE32" s="642"/>
      <c r="AF32" s="642"/>
      <c r="AG32" s="642"/>
      <c r="AH32" s="642"/>
      <c r="AI32" s="642"/>
      <c r="AJ32" s="642"/>
      <c r="AK32" s="642"/>
      <c r="AL32" s="611">
        <v>1.7</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97.4</v>
      </c>
      <c r="BH32" s="573"/>
      <c r="BI32" s="573"/>
      <c r="BJ32" s="573"/>
      <c r="BK32" s="573"/>
      <c r="BL32" s="573"/>
      <c r="BM32" s="636">
        <v>94.8</v>
      </c>
      <c r="BN32" s="573"/>
      <c r="BO32" s="573"/>
      <c r="BP32" s="573"/>
      <c r="BQ32" s="630"/>
      <c r="BR32" s="651">
        <v>96.9</v>
      </c>
      <c r="BS32" s="573"/>
      <c r="BT32" s="573"/>
      <c r="BU32" s="573"/>
      <c r="BV32" s="573"/>
      <c r="BW32" s="573"/>
      <c r="BX32" s="636">
        <v>93.2</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525626</v>
      </c>
      <c r="S33" s="589"/>
      <c r="T33" s="589"/>
      <c r="U33" s="589"/>
      <c r="V33" s="589"/>
      <c r="W33" s="589"/>
      <c r="X33" s="589"/>
      <c r="Y33" s="590"/>
      <c r="Z33" s="641">
        <v>10.7</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1312600</v>
      </c>
      <c r="CS33" s="607"/>
      <c r="CT33" s="607"/>
      <c r="CU33" s="607"/>
      <c r="CV33" s="607"/>
      <c r="CW33" s="607"/>
      <c r="CX33" s="607"/>
      <c r="CY33" s="608"/>
      <c r="CZ33" s="591">
        <v>32.799999999999997</v>
      </c>
      <c r="DA33" s="609"/>
      <c r="DB33" s="609"/>
      <c r="DC33" s="610"/>
      <c r="DD33" s="594">
        <v>1037573</v>
      </c>
      <c r="DE33" s="607"/>
      <c r="DF33" s="607"/>
      <c r="DG33" s="607"/>
      <c r="DH33" s="607"/>
      <c r="DI33" s="607"/>
      <c r="DJ33" s="607"/>
      <c r="DK33" s="608"/>
      <c r="DL33" s="594">
        <v>838925</v>
      </c>
      <c r="DM33" s="607"/>
      <c r="DN33" s="607"/>
      <c r="DO33" s="607"/>
      <c r="DP33" s="607"/>
      <c r="DQ33" s="607"/>
      <c r="DR33" s="607"/>
      <c r="DS33" s="607"/>
      <c r="DT33" s="607"/>
      <c r="DU33" s="607"/>
      <c r="DV33" s="608"/>
      <c r="DW33" s="611">
        <v>41.1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539561</v>
      </c>
      <c r="CS34" s="589"/>
      <c r="CT34" s="589"/>
      <c r="CU34" s="589"/>
      <c r="CV34" s="589"/>
      <c r="CW34" s="589"/>
      <c r="CX34" s="589"/>
      <c r="CY34" s="590"/>
      <c r="CZ34" s="591">
        <v>13.5</v>
      </c>
      <c r="DA34" s="609"/>
      <c r="DB34" s="609"/>
      <c r="DC34" s="610"/>
      <c r="DD34" s="594">
        <v>414219</v>
      </c>
      <c r="DE34" s="589"/>
      <c r="DF34" s="589"/>
      <c r="DG34" s="589"/>
      <c r="DH34" s="589"/>
      <c r="DI34" s="589"/>
      <c r="DJ34" s="589"/>
      <c r="DK34" s="590"/>
      <c r="DL34" s="594">
        <v>308545</v>
      </c>
      <c r="DM34" s="589"/>
      <c r="DN34" s="589"/>
      <c r="DO34" s="589"/>
      <c r="DP34" s="589"/>
      <c r="DQ34" s="589"/>
      <c r="DR34" s="589"/>
      <c r="DS34" s="589"/>
      <c r="DT34" s="589"/>
      <c r="DU34" s="589"/>
      <c r="DV34" s="590"/>
      <c r="DW34" s="611">
        <v>15.1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101026</v>
      </c>
      <c r="S35" s="589"/>
      <c r="T35" s="589"/>
      <c r="U35" s="589"/>
      <c r="V35" s="589"/>
      <c r="W35" s="589"/>
      <c r="X35" s="589"/>
      <c r="Y35" s="590"/>
      <c r="Z35" s="641">
        <v>2.1</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307805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12367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102482</v>
      </c>
      <c r="CS35" s="607"/>
      <c r="CT35" s="607"/>
      <c r="CU35" s="607"/>
      <c r="CV35" s="607"/>
      <c r="CW35" s="607"/>
      <c r="CX35" s="607"/>
      <c r="CY35" s="608"/>
      <c r="CZ35" s="591">
        <v>2.6</v>
      </c>
      <c r="DA35" s="609"/>
      <c r="DB35" s="609"/>
      <c r="DC35" s="610"/>
      <c r="DD35" s="594">
        <v>71318</v>
      </c>
      <c r="DE35" s="607"/>
      <c r="DF35" s="607"/>
      <c r="DG35" s="607"/>
      <c r="DH35" s="607"/>
      <c r="DI35" s="607"/>
      <c r="DJ35" s="607"/>
      <c r="DK35" s="608"/>
      <c r="DL35" s="594">
        <v>71318</v>
      </c>
      <c r="DM35" s="607"/>
      <c r="DN35" s="607"/>
      <c r="DO35" s="607"/>
      <c r="DP35" s="607"/>
      <c r="DQ35" s="607"/>
      <c r="DR35" s="607"/>
      <c r="DS35" s="607"/>
      <c r="DT35" s="607"/>
      <c r="DU35" s="607"/>
      <c r="DV35" s="608"/>
      <c r="DW35" s="611">
        <v>3.5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4912075</v>
      </c>
      <c r="S36" s="629"/>
      <c r="T36" s="629"/>
      <c r="U36" s="629"/>
      <c r="V36" s="629"/>
      <c r="W36" s="629"/>
      <c r="X36" s="629"/>
      <c r="Y36" s="632"/>
      <c r="Z36" s="633">
        <v>100</v>
      </c>
      <c r="AA36" s="633"/>
      <c r="AB36" s="633"/>
      <c r="AC36" s="633"/>
      <c r="AD36" s="634">
        <v>1938233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35320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-16583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356897</v>
      </c>
      <c r="CS36" s="589"/>
      <c r="CT36" s="589"/>
      <c r="CU36" s="589"/>
      <c r="CV36" s="589"/>
      <c r="CW36" s="589"/>
      <c r="CX36" s="589"/>
      <c r="CY36" s="590"/>
      <c r="CZ36" s="591">
        <v>8.9</v>
      </c>
      <c r="DA36" s="609"/>
      <c r="DB36" s="609"/>
      <c r="DC36" s="610"/>
      <c r="DD36" s="594">
        <v>305374</v>
      </c>
      <c r="DE36" s="589"/>
      <c r="DF36" s="589"/>
      <c r="DG36" s="589"/>
      <c r="DH36" s="589"/>
      <c r="DI36" s="589"/>
      <c r="DJ36" s="589"/>
      <c r="DK36" s="590"/>
      <c r="DL36" s="594">
        <v>280578</v>
      </c>
      <c r="DM36" s="589"/>
      <c r="DN36" s="589"/>
      <c r="DO36" s="589"/>
      <c r="DP36" s="589"/>
      <c r="DQ36" s="589"/>
      <c r="DR36" s="589"/>
      <c r="DS36" s="589"/>
      <c r="DT36" s="589"/>
      <c r="DU36" s="589"/>
      <c r="DV36" s="590"/>
      <c r="DW36" s="611">
        <v>13.8</v>
      </c>
      <c r="DX36" s="612"/>
      <c r="DY36" s="612"/>
      <c r="DZ36" s="612"/>
      <c r="EA36" s="612"/>
      <c r="EB36" s="612"/>
      <c r="EC36" s="613"/>
    </row>
    <row r="37" spans="2:133" ht="11.25" customHeight="1">
      <c r="AQ37" s="614" t="s">
        <v>314</v>
      </c>
      <c r="AR37" s="615"/>
      <c r="AS37" s="615"/>
      <c r="AT37" s="615"/>
      <c r="AU37" s="615"/>
      <c r="AV37" s="615"/>
      <c r="AW37" s="615"/>
      <c r="AX37" s="615"/>
      <c r="AY37" s="616"/>
      <c r="AZ37" s="588">
        <v>113</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644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63350</v>
      </c>
      <c r="CS37" s="607"/>
      <c r="CT37" s="607"/>
      <c r="CU37" s="607"/>
      <c r="CV37" s="607"/>
      <c r="CW37" s="607"/>
      <c r="CX37" s="607"/>
      <c r="CY37" s="608"/>
      <c r="CZ37" s="591">
        <v>1.6</v>
      </c>
      <c r="DA37" s="609"/>
      <c r="DB37" s="609"/>
      <c r="DC37" s="610"/>
      <c r="DD37" s="594">
        <v>45523</v>
      </c>
      <c r="DE37" s="607"/>
      <c r="DF37" s="607"/>
      <c r="DG37" s="607"/>
      <c r="DH37" s="607"/>
      <c r="DI37" s="607"/>
      <c r="DJ37" s="607"/>
      <c r="DK37" s="608"/>
      <c r="DL37" s="594">
        <v>45522</v>
      </c>
      <c r="DM37" s="607"/>
      <c r="DN37" s="607"/>
      <c r="DO37" s="607"/>
      <c r="DP37" s="607"/>
      <c r="DQ37" s="607"/>
      <c r="DR37" s="607"/>
      <c r="DS37" s="607"/>
      <c r="DT37" s="607"/>
      <c r="DU37" s="607"/>
      <c r="DV37" s="608"/>
      <c r="DW37" s="611">
        <v>2.2000000000000002</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1008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307805</v>
      </c>
      <c r="CS38" s="589"/>
      <c r="CT38" s="589"/>
      <c r="CU38" s="589"/>
      <c r="CV38" s="589"/>
      <c r="CW38" s="589"/>
      <c r="CX38" s="589"/>
      <c r="CY38" s="590"/>
      <c r="CZ38" s="591">
        <v>7.7</v>
      </c>
      <c r="DA38" s="609"/>
      <c r="DB38" s="609"/>
      <c r="DC38" s="610"/>
      <c r="DD38" s="594">
        <v>246662</v>
      </c>
      <c r="DE38" s="589"/>
      <c r="DF38" s="589"/>
      <c r="DG38" s="589"/>
      <c r="DH38" s="589"/>
      <c r="DI38" s="589"/>
      <c r="DJ38" s="589"/>
      <c r="DK38" s="590"/>
      <c r="DL38" s="594">
        <v>178484</v>
      </c>
      <c r="DM38" s="589"/>
      <c r="DN38" s="589"/>
      <c r="DO38" s="589"/>
      <c r="DP38" s="589"/>
      <c r="DQ38" s="589"/>
      <c r="DR38" s="589"/>
      <c r="DS38" s="589"/>
      <c r="DT38" s="589"/>
      <c r="DU38" s="589"/>
      <c r="DV38" s="590"/>
      <c r="DW38" s="611">
        <v>8.8000000000000007</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60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5855</v>
      </c>
      <c r="CS39" s="607"/>
      <c r="CT39" s="607"/>
      <c r="CU39" s="607"/>
      <c r="CV39" s="607"/>
      <c r="CW39" s="607"/>
      <c r="CX39" s="607"/>
      <c r="CY39" s="608"/>
      <c r="CZ39" s="591">
        <v>0.1</v>
      </c>
      <c r="DA39" s="609"/>
      <c r="DB39" s="609"/>
      <c r="DC39" s="610"/>
      <c r="DD39" s="594" t="s">
        <v>220</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91227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t="s">
        <v>220</v>
      </c>
      <c r="CS40" s="589"/>
      <c r="CT40" s="589"/>
      <c r="CU40" s="589"/>
      <c r="CV40" s="589"/>
      <c r="CW40" s="589"/>
      <c r="CX40" s="589"/>
      <c r="CY40" s="590"/>
      <c r="CZ40" s="591" t="s">
        <v>220</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181145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1676048</v>
      </c>
      <c r="CS42" s="589"/>
      <c r="CT42" s="589"/>
      <c r="CU42" s="589"/>
      <c r="CV42" s="589"/>
      <c r="CW42" s="589"/>
      <c r="CX42" s="589"/>
      <c r="CY42" s="590"/>
      <c r="CZ42" s="591">
        <v>41.9</v>
      </c>
      <c r="DA42" s="592"/>
      <c r="DB42" s="592"/>
      <c r="DC42" s="593"/>
      <c r="DD42" s="594">
        <v>495985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17411</v>
      </c>
      <c r="CS43" s="607"/>
      <c r="CT43" s="607"/>
      <c r="CU43" s="607"/>
      <c r="CV43" s="607"/>
      <c r="CW43" s="607"/>
      <c r="CX43" s="607"/>
      <c r="CY43" s="608"/>
      <c r="CZ43" s="591">
        <v>0.4</v>
      </c>
      <c r="DA43" s="609"/>
      <c r="DB43" s="609"/>
      <c r="DC43" s="610"/>
      <c r="DD43" s="594">
        <v>17411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1675074</v>
      </c>
      <c r="CS44" s="589"/>
      <c r="CT44" s="589"/>
      <c r="CU44" s="589"/>
      <c r="CV44" s="589"/>
      <c r="CW44" s="589"/>
      <c r="CX44" s="589"/>
      <c r="CY44" s="590"/>
      <c r="CZ44" s="591">
        <v>41.9</v>
      </c>
      <c r="DA44" s="592"/>
      <c r="DB44" s="592"/>
      <c r="DC44" s="593"/>
      <c r="DD44" s="594">
        <v>495451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1218913</v>
      </c>
      <c r="CS45" s="607"/>
      <c r="CT45" s="607"/>
      <c r="CU45" s="607"/>
      <c r="CV45" s="607"/>
      <c r="CW45" s="607"/>
      <c r="CX45" s="607"/>
      <c r="CY45" s="608"/>
      <c r="CZ45" s="591">
        <v>30.5</v>
      </c>
      <c r="DA45" s="609"/>
      <c r="DB45" s="609"/>
      <c r="DC45" s="610"/>
      <c r="DD45" s="594">
        <v>166177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453419</v>
      </c>
      <c r="CS46" s="589"/>
      <c r="CT46" s="589"/>
      <c r="CU46" s="589"/>
      <c r="CV46" s="589"/>
      <c r="CW46" s="589"/>
      <c r="CX46" s="589"/>
      <c r="CY46" s="590"/>
      <c r="CZ46" s="591">
        <v>11.3</v>
      </c>
      <c r="DA46" s="592"/>
      <c r="DB46" s="592"/>
      <c r="DC46" s="593"/>
      <c r="DD46" s="594">
        <v>326532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974</v>
      </c>
      <c r="CS47" s="607"/>
      <c r="CT47" s="607"/>
      <c r="CU47" s="607"/>
      <c r="CV47" s="607"/>
      <c r="CW47" s="607"/>
      <c r="CX47" s="607"/>
      <c r="CY47" s="608"/>
      <c r="CZ47" s="591">
        <v>0</v>
      </c>
      <c r="DA47" s="609"/>
      <c r="DB47" s="609"/>
      <c r="DC47" s="610"/>
      <c r="DD47" s="594">
        <v>534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4000371</v>
      </c>
      <c r="CS49" s="573"/>
      <c r="CT49" s="573"/>
      <c r="CU49" s="573"/>
      <c r="CV49" s="573"/>
      <c r="CW49" s="573"/>
      <c r="CX49" s="573"/>
      <c r="CY49" s="574"/>
      <c r="CZ49" s="575">
        <v>100</v>
      </c>
      <c r="DA49" s="576"/>
      <c r="DB49" s="576"/>
      <c r="DC49" s="577"/>
      <c r="DD49" s="578">
        <v>2401736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5" zoomScale="70" zoomScaleNormal="25" zoomScaleSheetLayoutView="70" workbookViewId="0">
      <selection activeCell="A25" sqref="A25:BI2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4876</v>
      </c>
      <c r="R7" s="1101"/>
      <c r="S7" s="1101"/>
      <c r="T7" s="1101"/>
      <c r="U7" s="1101"/>
      <c r="V7" s="1101">
        <v>3967</v>
      </c>
      <c r="W7" s="1101"/>
      <c r="X7" s="1101"/>
      <c r="Y7" s="1101"/>
      <c r="Z7" s="1101"/>
      <c r="AA7" s="1101">
        <f>Q7-V7</f>
        <v>909</v>
      </c>
      <c r="AB7" s="1101"/>
      <c r="AC7" s="1101"/>
      <c r="AD7" s="1101"/>
      <c r="AE7" s="1102"/>
      <c r="AF7" s="1103">
        <v>541</v>
      </c>
      <c r="AG7" s="1104"/>
      <c r="AH7" s="1104"/>
      <c r="AI7" s="1104"/>
      <c r="AJ7" s="1105"/>
      <c r="AK7" s="1087">
        <v>79</v>
      </c>
      <c r="AL7" s="1088"/>
      <c r="AM7" s="1088"/>
      <c r="AN7" s="1088"/>
      <c r="AO7" s="1088"/>
      <c r="AP7" s="1088">
        <v>3493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36</v>
      </c>
      <c r="R8" s="1040"/>
      <c r="S8" s="1040"/>
      <c r="T8" s="1040"/>
      <c r="U8" s="1040"/>
      <c r="V8" s="1040">
        <v>33</v>
      </c>
      <c r="W8" s="1040"/>
      <c r="X8" s="1040"/>
      <c r="Y8" s="1040"/>
      <c r="Z8" s="1040"/>
      <c r="AA8" s="1040">
        <f>Q8-V8</f>
        <v>3</v>
      </c>
      <c r="AB8" s="1040"/>
      <c r="AC8" s="1040"/>
      <c r="AD8" s="1040"/>
      <c r="AE8" s="1041"/>
      <c r="AF8" s="1015">
        <v>3</v>
      </c>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f>SUM(Q7:U8)</f>
        <v>4912</v>
      </c>
      <c r="R23" s="1065"/>
      <c r="S23" s="1065"/>
      <c r="T23" s="1065"/>
      <c r="U23" s="1065"/>
      <c r="V23" s="1065">
        <f>SUM(V7:Z8)</f>
        <v>4000</v>
      </c>
      <c r="W23" s="1065"/>
      <c r="X23" s="1065"/>
      <c r="Y23" s="1065"/>
      <c r="Z23" s="1065"/>
      <c r="AA23" s="1065">
        <f>SUM(AA7:AE8)</f>
        <v>912</v>
      </c>
      <c r="AB23" s="1065"/>
      <c r="AC23" s="1065"/>
      <c r="AD23" s="1065"/>
      <c r="AE23" s="1066"/>
      <c r="AF23" s="1067">
        <v>544</v>
      </c>
      <c r="AG23" s="1065"/>
      <c r="AH23" s="1065"/>
      <c r="AI23" s="1065"/>
      <c r="AJ23" s="1068"/>
      <c r="AK23" s="1069"/>
      <c r="AL23" s="1070"/>
      <c r="AM23" s="1070"/>
      <c r="AN23" s="1070"/>
      <c r="AO23" s="1070"/>
      <c r="AP23" s="1065">
        <f>SUM(AP7:AT8)</f>
        <v>3493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468</v>
      </c>
      <c r="R28" s="1050"/>
      <c r="S28" s="1050"/>
      <c r="T28" s="1050"/>
      <c r="U28" s="1050"/>
      <c r="V28" s="1050">
        <v>456</v>
      </c>
      <c r="W28" s="1050"/>
      <c r="X28" s="1050"/>
      <c r="Y28" s="1050"/>
      <c r="Z28" s="1050"/>
      <c r="AA28" s="1050">
        <f t="shared" ref="AA28:AA33" si="0">Q28-V28</f>
        <v>12</v>
      </c>
      <c r="AB28" s="1050"/>
      <c r="AC28" s="1050"/>
      <c r="AD28" s="1050"/>
      <c r="AE28" s="1051"/>
      <c r="AF28" s="1052">
        <v>12</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78</v>
      </c>
      <c r="R29" s="1040"/>
      <c r="S29" s="1040"/>
      <c r="T29" s="1040"/>
      <c r="U29" s="1040"/>
      <c r="V29" s="1040">
        <v>76</v>
      </c>
      <c r="W29" s="1040"/>
      <c r="X29" s="1040"/>
      <c r="Y29" s="1040"/>
      <c r="Z29" s="1040"/>
      <c r="AA29" s="1041">
        <f t="shared" si="0"/>
        <v>2</v>
      </c>
      <c r="AB29" s="1016"/>
      <c r="AC29" s="1016"/>
      <c r="AD29" s="1016"/>
      <c r="AE29" s="1017"/>
      <c r="AF29" s="1015">
        <v>2</v>
      </c>
      <c r="AG29" s="1016"/>
      <c r="AH29" s="1016"/>
      <c r="AI29" s="1016"/>
      <c r="AJ29" s="1017"/>
      <c r="AK29" s="976"/>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63</v>
      </c>
      <c r="R30" s="1040"/>
      <c r="S30" s="1040"/>
      <c r="T30" s="1040"/>
      <c r="U30" s="1040"/>
      <c r="V30" s="1040">
        <v>62</v>
      </c>
      <c r="W30" s="1040"/>
      <c r="X30" s="1040"/>
      <c r="Y30" s="1040"/>
      <c r="Z30" s="1040"/>
      <c r="AA30" s="1041">
        <f t="shared" si="0"/>
        <v>1</v>
      </c>
      <c r="AB30" s="1016"/>
      <c r="AC30" s="1016"/>
      <c r="AD30" s="1016"/>
      <c r="AE30" s="1017"/>
      <c r="AF30" s="1015">
        <v>1</v>
      </c>
      <c r="AG30" s="1016"/>
      <c r="AH30" s="1016"/>
      <c r="AI30" s="1016"/>
      <c r="AJ30" s="1017"/>
      <c r="AK30" s="976"/>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485</v>
      </c>
      <c r="R31" s="1040"/>
      <c r="S31" s="1040"/>
      <c r="T31" s="1040"/>
      <c r="U31" s="1040"/>
      <c r="V31" s="1040">
        <v>476</v>
      </c>
      <c r="W31" s="1040"/>
      <c r="X31" s="1040"/>
      <c r="Y31" s="1040"/>
      <c r="Z31" s="1040"/>
      <c r="AA31" s="1041">
        <f t="shared" si="0"/>
        <v>9</v>
      </c>
      <c r="AB31" s="1016"/>
      <c r="AC31" s="1016"/>
      <c r="AD31" s="1016"/>
      <c r="AE31" s="1017"/>
      <c r="AF31" s="1015">
        <v>9</v>
      </c>
      <c r="AG31" s="1016"/>
      <c r="AH31" s="1016"/>
      <c r="AI31" s="1016"/>
      <c r="AJ31" s="1017"/>
      <c r="AK31" s="976"/>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108</v>
      </c>
      <c r="R32" s="1040"/>
      <c r="S32" s="1040"/>
      <c r="T32" s="1040"/>
      <c r="U32" s="1040"/>
      <c r="V32" s="1040">
        <v>107</v>
      </c>
      <c r="W32" s="1040"/>
      <c r="X32" s="1040"/>
      <c r="Y32" s="1040"/>
      <c r="Z32" s="1040"/>
      <c r="AA32" s="1041">
        <f t="shared" si="0"/>
        <v>1</v>
      </c>
      <c r="AB32" s="1016"/>
      <c r="AC32" s="1016"/>
      <c r="AD32" s="1016"/>
      <c r="AE32" s="1017"/>
      <c r="AF32" s="1015">
        <v>1</v>
      </c>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349</v>
      </c>
      <c r="R33" s="1040"/>
      <c r="S33" s="1040"/>
      <c r="T33" s="1040"/>
      <c r="U33" s="1040"/>
      <c r="V33" s="1040">
        <v>337</v>
      </c>
      <c r="W33" s="1040"/>
      <c r="X33" s="1040"/>
      <c r="Y33" s="1040"/>
      <c r="Z33" s="1040"/>
      <c r="AA33" s="1041">
        <f t="shared" si="0"/>
        <v>12</v>
      </c>
      <c r="AB33" s="1016"/>
      <c r="AC33" s="1016"/>
      <c r="AD33" s="1016"/>
      <c r="AE33" s="1017"/>
      <c r="AF33" s="1015">
        <v>12</v>
      </c>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36</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387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390</v>
      </c>
      <c r="R66" s="998"/>
      <c r="S66" s="998"/>
      <c r="T66" s="998"/>
      <c r="U66" s="999"/>
      <c r="V66" s="997" t="s">
        <v>391</v>
      </c>
      <c r="W66" s="998"/>
      <c r="X66" s="998"/>
      <c r="Y66" s="998"/>
      <c r="Z66" s="999"/>
      <c r="AA66" s="997" t="s">
        <v>392</v>
      </c>
      <c r="AB66" s="998"/>
      <c r="AC66" s="998"/>
      <c r="AD66" s="998"/>
      <c r="AE66" s="999"/>
      <c r="AF66" s="1003" t="s">
        <v>393</v>
      </c>
      <c r="AG66" s="1004"/>
      <c r="AH66" s="1004"/>
      <c r="AI66" s="1004"/>
      <c r="AJ66" s="1005"/>
      <c r="AK66" s="997" t="s">
        <v>394</v>
      </c>
      <c r="AL66" s="992"/>
      <c r="AM66" s="992"/>
      <c r="AN66" s="992"/>
      <c r="AO66" s="993"/>
      <c r="AP66" s="997" t="s">
        <v>395</v>
      </c>
      <c r="AQ66" s="998"/>
      <c r="AR66" s="998"/>
      <c r="AS66" s="998"/>
      <c r="AT66" s="999"/>
      <c r="AU66" s="997" t="s">
        <v>396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9277</v>
      </c>
      <c r="R68" s="978"/>
      <c r="S68" s="978"/>
      <c r="T68" s="978"/>
      <c r="U68" s="978"/>
      <c r="V68" s="978">
        <v>7391</v>
      </c>
      <c r="W68" s="978"/>
      <c r="X68" s="978"/>
      <c r="Y68" s="978"/>
      <c r="Z68" s="978"/>
      <c r="AA68" s="978">
        <v>1886</v>
      </c>
      <c r="AB68" s="978"/>
      <c r="AC68" s="978"/>
      <c r="AD68" s="978"/>
      <c r="AE68" s="978"/>
      <c r="AF68" s="978">
        <v>1886</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471</v>
      </c>
      <c r="R69" s="967"/>
      <c r="S69" s="967"/>
      <c r="T69" s="967"/>
      <c r="U69" s="967"/>
      <c r="V69" s="967">
        <v>455</v>
      </c>
      <c r="W69" s="967"/>
      <c r="X69" s="967"/>
      <c r="Y69" s="967"/>
      <c r="Z69" s="967"/>
      <c r="AA69" s="967">
        <v>15</v>
      </c>
      <c r="AB69" s="967"/>
      <c r="AC69" s="967"/>
      <c r="AD69" s="967"/>
      <c r="AE69" s="967"/>
      <c r="AF69" s="967">
        <v>15</v>
      </c>
      <c r="AG69" s="967"/>
      <c r="AH69" s="967"/>
      <c r="AI69" s="967"/>
      <c r="AJ69" s="967"/>
      <c r="AK69" s="967">
        <v>41</v>
      </c>
      <c r="AL69" s="967"/>
      <c r="AM69" s="967"/>
      <c r="AN69" s="967"/>
      <c r="AO69" s="967"/>
      <c r="AP69" s="967">
        <v>1583</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126</v>
      </c>
      <c r="R70" s="967"/>
      <c r="S70" s="967"/>
      <c r="T70" s="967"/>
      <c r="U70" s="967"/>
      <c r="V70" s="967">
        <v>124</v>
      </c>
      <c r="W70" s="967"/>
      <c r="X70" s="967"/>
      <c r="Y70" s="967"/>
      <c r="Z70" s="967"/>
      <c r="AA70" s="967">
        <v>2</v>
      </c>
      <c r="AB70" s="967"/>
      <c r="AC70" s="967"/>
      <c r="AD70" s="967"/>
      <c r="AE70" s="967"/>
      <c r="AF70" s="967">
        <v>2</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153</v>
      </c>
      <c r="R71" s="967"/>
      <c r="S71" s="967"/>
      <c r="T71" s="967"/>
      <c r="U71" s="967"/>
      <c r="V71" s="967">
        <v>149</v>
      </c>
      <c r="W71" s="967"/>
      <c r="X71" s="967"/>
      <c r="Y71" s="967"/>
      <c r="Z71" s="967"/>
      <c r="AA71" s="967">
        <v>4</v>
      </c>
      <c r="AB71" s="967"/>
      <c r="AC71" s="967"/>
      <c r="AD71" s="967"/>
      <c r="AE71" s="967"/>
      <c r="AF71" s="967">
        <v>4</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388</v>
      </c>
      <c r="R72" s="967"/>
      <c r="S72" s="967"/>
      <c r="T72" s="967"/>
      <c r="U72" s="967"/>
      <c r="V72" s="967">
        <v>382</v>
      </c>
      <c r="W72" s="967"/>
      <c r="X72" s="967"/>
      <c r="Y72" s="967"/>
      <c r="Z72" s="967"/>
      <c r="AA72" s="967">
        <v>33</v>
      </c>
      <c r="AB72" s="967"/>
      <c r="AC72" s="967"/>
      <c r="AD72" s="967"/>
      <c r="AE72" s="967"/>
      <c r="AF72" s="967">
        <v>33</v>
      </c>
      <c r="AG72" s="967"/>
      <c r="AH72" s="967"/>
      <c r="AI72" s="967"/>
      <c r="AJ72" s="967"/>
      <c r="AK72" s="967">
        <v>0</v>
      </c>
      <c r="AL72" s="967"/>
      <c r="AM72" s="967"/>
      <c r="AN72" s="967"/>
      <c r="AO72" s="967"/>
      <c r="AP72" s="967">
        <v>649</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8</v>
      </c>
      <c r="R73" s="967"/>
      <c r="S73" s="967"/>
      <c r="T73" s="967"/>
      <c r="U73" s="967"/>
      <c r="V73" s="967">
        <v>8</v>
      </c>
      <c r="W73" s="967"/>
      <c r="X73" s="967"/>
      <c r="Y73" s="967"/>
      <c r="Z73" s="967"/>
      <c r="AA73" s="967">
        <v>1</v>
      </c>
      <c r="AB73" s="967"/>
      <c r="AC73" s="967"/>
      <c r="AD73" s="967"/>
      <c r="AE73" s="967"/>
      <c r="AF73" s="967">
        <v>1</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64</v>
      </c>
      <c r="R74" s="967"/>
      <c r="S74" s="967"/>
      <c r="T74" s="967"/>
      <c r="U74" s="967"/>
      <c r="V74" s="967">
        <v>62</v>
      </c>
      <c r="W74" s="967"/>
      <c r="X74" s="967"/>
      <c r="Y74" s="967"/>
      <c r="Z74" s="967"/>
      <c r="AA74" s="967">
        <v>7</v>
      </c>
      <c r="AB74" s="967"/>
      <c r="AC74" s="967"/>
      <c r="AD74" s="967"/>
      <c r="AE74" s="967"/>
      <c r="AF74" s="967">
        <v>7</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157</v>
      </c>
      <c r="R75" s="975"/>
      <c r="S75" s="975"/>
      <c r="T75" s="975"/>
      <c r="U75" s="976"/>
      <c r="V75" s="977">
        <v>128</v>
      </c>
      <c r="W75" s="975"/>
      <c r="X75" s="975"/>
      <c r="Y75" s="975"/>
      <c r="Z75" s="976"/>
      <c r="AA75" s="977">
        <v>29</v>
      </c>
      <c r="AB75" s="975"/>
      <c r="AC75" s="975"/>
      <c r="AD75" s="975"/>
      <c r="AE75" s="976"/>
      <c r="AF75" s="977">
        <v>29</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940</v>
      </c>
      <c r="R76" s="975"/>
      <c r="S76" s="975"/>
      <c r="T76" s="975"/>
      <c r="U76" s="976"/>
      <c r="V76" s="977">
        <v>934</v>
      </c>
      <c r="W76" s="975"/>
      <c r="X76" s="975"/>
      <c r="Y76" s="975"/>
      <c r="Z76" s="976"/>
      <c r="AA76" s="977">
        <v>6</v>
      </c>
      <c r="AB76" s="975"/>
      <c r="AC76" s="975"/>
      <c r="AD76" s="975"/>
      <c r="AE76" s="976"/>
      <c r="AF76" s="977">
        <v>6</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545</v>
      </c>
      <c r="C77" s="971"/>
      <c r="D77" s="971"/>
      <c r="E77" s="971"/>
      <c r="F77" s="971"/>
      <c r="G77" s="971"/>
      <c r="H77" s="971"/>
      <c r="I77" s="971"/>
      <c r="J77" s="971"/>
      <c r="K77" s="971"/>
      <c r="L77" s="971"/>
      <c r="M77" s="971"/>
      <c r="N77" s="971"/>
      <c r="O77" s="971"/>
      <c r="P77" s="972"/>
      <c r="Q77" s="974">
        <v>135517</v>
      </c>
      <c r="R77" s="975"/>
      <c r="S77" s="975"/>
      <c r="T77" s="975"/>
      <c r="U77" s="976"/>
      <c r="V77" s="977">
        <v>131403</v>
      </c>
      <c r="W77" s="975"/>
      <c r="X77" s="975"/>
      <c r="Y77" s="975"/>
      <c r="Z77" s="976"/>
      <c r="AA77" s="977">
        <v>4114</v>
      </c>
      <c r="AB77" s="975"/>
      <c r="AC77" s="975"/>
      <c r="AD77" s="975"/>
      <c r="AE77" s="976"/>
      <c r="AF77" s="977">
        <v>4114</v>
      </c>
      <c r="AG77" s="975"/>
      <c r="AH77" s="975"/>
      <c r="AI77" s="975"/>
      <c r="AJ77" s="976"/>
      <c r="AK77" s="977">
        <v>909</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546</v>
      </c>
      <c r="C78" s="971"/>
      <c r="D78" s="971"/>
      <c r="E78" s="971"/>
      <c r="F78" s="971"/>
      <c r="G78" s="971"/>
      <c r="H78" s="971"/>
      <c r="I78" s="971"/>
      <c r="J78" s="971"/>
      <c r="K78" s="971"/>
      <c r="L78" s="971"/>
      <c r="M78" s="971"/>
      <c r="N78" s="971"/>
      <c r="O78" s="971"/>
      <c r="P78" s="972"/>
      <c r="Q78" s="973">
        <v>143</v>
      </c>
      <c r="R78" s="967"/>
      <c r="S78" s="967"/>
      <c r="T78" s="967"/>
      <c r="U78" s="967"/>
      <c r="V78" s="967">
        <v>143</v>
      </c>
      <c r="W78" s="967"/>
      <c r="X78" s="967"/>
      <c r="Y78" s="967"/>
      <c r="Z78" s="967"/>
      <c r="AA78" s="967">
        <v>0</v>
      </c>
      <c r="AB78" s="967"/>
      <c r="AC78" s="967"/>
      <c r="AD78" s="967"/>
      <c r="AE78" s="967"/>
      <c r="AF78" s="967">
        <v>0</v>
      </c>
      <c r="AG78" s="967"/>
      <c r="AH78" s="967"/>
      <c r="AI78" s="967"/>
      <c r="AJ78" s="967"/>
      <c r="AK78" s="967">
        <v>0</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SUM(AF68:AJ78)</f>
        <v>6097</v>
      </c>
      <c r="AG88" s="955"/>
      <c r="AH88" s="955"/>
      <c r="AI88" s="955"/>
      <c r="AJ88" s="955"/>
      <c r="AK88" s="959"/>
      <c r="AL88" s="959"/>
      <c r="AM88" s="959"/>
      <c r="AN88" s="959"/>
      <c r="AO88" s="959"/>
      <c r="AP88" s="955">
        <f>SUM(AP68:AT78)</f>
        <v>2232</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404149</v>
      </c>
      <c r="AB110" s="873"/>
      <c r="AC110" s="873"/>
      <c r="AD110" s="873"/>
      <c r="AE110" s="874"/>
      <c r="AF110" s="875">
        <v>384429</v>
      </c>
      <c r="AG110" s="873"/>
      <c r="AH110" s="873"/>
      <c r="AI110" s="873"/>
      <c r="AJ110" s="874"/>
      <c r="AK110" s="875">
        <v>378144</v>
      </c>
      <c r="AL110" s="873"/>
      <c r="AM110" s="873"/>
      <c r="AN110" s="873"/>
      <c r="AO110" s="874"/>
      <c r="AP110" s="876">
        <v>22</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3217147</v>
      </c>
      <c r="BR110" s="800"/>
      <c r="BS110" s="800"/>
      <c r="BT110" s="800"/>
      <c r="BU110" s="800"/>
      <c r="BV110" s="800">
        <v>3306590</v>
      </c>
      <c r="BW110" s="800"/>
      <c r="BX110" s="800"/>
      <c r="BY110" s="800"/>
      <c r="BZ110" s="800"/>
      <c r="CA110" s="800">
        <v>3492831</v>
      </c>
      <c r="CB110" s="800"/>
      <c r="CC110" s="800"/>
      <c r="CD110" s="800"/>
      <c r="CE110" s="800"/>
      <c r="CF110" s="861">
        <v>203.5</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28408</v>
      </c>
      <c r="BR112" s="771"/>
      <c r="BS112" s="771"/>
      <c r="BT112" s="771"/>
      <c r="BU112" s="771"/>
      <c r="BV112" s="771">
        <v>29406</v>
      </c>
      <c r="BW112" s="771"/>
      <c r="BX112" s="771"/>
      <c r="BY112" s="771"/>
      <c r="BZ112" s="771"/>
      <c r="CA112" s="771">
        <v>185596</v>
      </c>
      <c r="CB112" s="771"/>
      <c r="CC112" s="771"/>
      <c r="CD112" s="771"/>
      <c r="CE112" s="771"/>
      <c r="CF112" s="848">
        <v>10.8</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6242</v>
      </c>
      <c r="AB113" s="909"/>
      <c r="AC113" s="909"/>
      <c r="AD113" s="909"/>
      <c r="AE113" s="910"/>
      <c r="AF113" s="911">
        <v>3446</v>
      </c>
      <c r="AG113" s="909"/>
      <c r="AH113" s="909"/>
      <c r="AI113" s="909"/>
      <c r="AJ113" s="910"/>
      <c r="AK113" s="911">
        <v>2032</v>
      </c>
      <c r="AL113" s="909"/>
      <c r="AM113" s="909"/>
      <c r="AN113" s="909"/>
      <c r="AO113" s="910"/>
      <c r="AP113" s="912">
        <v>0.1</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130709</v>
      </c>
      <c r="BR113" s="771"/>
      <c r="BS113" s="771"/>
      <c r="BT113" s="771"/>
      <c r="BU113" s="771"/>
      <c r="BV113" s="771">
        <v>289324</v>
      </c>
      <c r="BW113" s="771"/>
      <c r="BX113" s="771"/>
      <c r="BY113" s="771"/>
      <c r="BZ113" s="771"/>
      <c r="CA113" s="771">
        <v>271248</v>
      </c>
      <c r="CB113" s="771"/>
      <c r="CC113" s="771"/>
      <c r="CD113" s="771"/>
      <c r="CE113" s="771"/>
      <c r="CF113" s="848">
        <v>15.8</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12464</v>
      </c>
      <c r="AB114" s="784"/>
      <c r="AC114" s="784"/>
      <c r="AD114" s="784"/>
      <c r="AE114" s="785"/>
      <c r="AF114" s="786">
        <v>13084</v>
      </c>
      <c r="AG114" s="784"/>
      <c r="AH114" s="784"/>
      <c r="AI114" s="784"/>
      <c r="AJ114" s="785"/>
      <c r="AK114" s="786">
        <v>12013</v>
      </c>
      <c r="AL114" s="784"/>
      <c r="AM114" s="784"/>
      <c r="AN114" s="784"/>
      <c r="AO114" s="785"/>
      <c r="AP114" s="754">
        <v>0.7</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801106</v>
      </c>
      <c r="BR114" s="771"/>
      <c r="BS114" s="771"/>
      <c r="BT114" s="771"/>
      <c r="BU114" s="771"/>
      <c r="BV114" s="771">
        <v>778959</v>
      </c>
      <c r="BW114" s="771"/>
      <c r="BX114" s="771"/>
      <c r="BY114" s="771"/>
      <c r="BZ114" s="771"/>
      <c r="CA114" s="771">
        <v>792195</v>
      </c>
      <c r="CB114" s="771"/>
      <c r="CC114" s="771"/>
      <c r="CD114" s="771"/>
      <c r="CE114" s="771"/>
      <c r="CF114" s="848">
        <v>46.2</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422855</v>
      </c>
      <c r="AB117" s="895"/>
      <c r="AC117" s="895"/>
      <c r="AD117" s="895"/>
      <c r="AE117" s="896"/>
      <c r="AF117" s="898">
        <v>400959</v>
      </c>
      <c r="AG117" s="895"/>
      <c r="AH117" s="895"/>
      <c r="AI117" s="895"/>
      <c r="AJ117" s="896"/>
      <c r="AK117" s="898">
        <v>392189</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435</v>
      </c>
      <c r="BP118" s="838"/>
      <c r="BQ118" s="857">
        <v>4177370</v>
      </c>
      <c r="BR118" s="858"/>
      <c r="BS118" s="858"/>
      <c r="BT118" s="858"/>
      <c r="BU118" s="858"/>
      <c r="BV118" s="858">
        <v>4404279</v>
      </c>
      <c r="BW118" s="858"/>
      <c r="BX118" s="858"/>
      <c r="BY118" s="858"/>
      <c r="BZ118" s="858"/>
      <c r="CA118" s="858">
        <v>4741870</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2729201</v>
      </c>
      <c r="BR119" s="800"/>
      <c r="BS119" s="800"/>
      <c r="BT119" s="800"/>
      <c r="BU119" s="800"/>
      <c r="BV119" s="800">
        <v>3413234</v>
      </c>
      <c r="BW119" s="800"/>
      <c r="BX119" s="800"/>
      <c r="BY119" s="800"/>
      <c r="BZ119" s="800"/>
      <c r="CA119" s="800">
        <v>2744577</v>
      </c>
      <c r="CB119" s="800"/>
      <c r="CC119" s="800"/>
      <c r="CD119" s="800"/>
      <c r="CE119" s="800"/>
      <c r="CF119" s="861">
        <v>159.9</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4000</v>
      </c>
      <c r="BR120" s="771"/>
      <c r="BS120" s="771"/>
      <c r="BT120" s="771"/>
      <c r="BU120" s="771"/>
      <c r="BV120" s="771">
        <v>4000</v>
      </c>
      <c r="BW120" s="771"/>
      <c r="BX120" s="771"/>
      <c r="BY120" s="771"/>
      <c r="BZ120" s="771"/>
      <c r="CA120" s="771" t="s">
        <v>111</v>
      </c>
      <c r="CB120" s="771"/>
      <c r="CC120" s="771"/>
      <c r="CD120" s="771"/>
      <c r="CE120" s="771"/>
      <c r="CF120" s="848" t="s">
        <v>111</v>
      </c>
      <c r="CG120" s="849"/>
      <c r="CH120" s="849"/>
      <c r="CI120" s="849"/>
      <c r="CJ120" s="849"/>
      <c r="CK120" s="850" t="s">
        <v>441</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t="s">
        <v>111</v>
      </c>
      <c r="DH120" s="800"/>
      <c r="DI120" s="800"/>
      <c r="DJ120" s="800"/>
      <c r="DK120" s="800"/>
      <c r="DL120" s="800">
        <v>29406</v>
      </c>
      <c r="DM120" s="800"/>
      <c r="DN120" s="800"/>
      <c r="DO120" s="800"/>
      <c r="DP120" s="800"/>
      <c r="DQ120" s="800">
        <v>185596</v>
      </c>
      <c r="DR120" s="800"/>
      <c r="DS120" s="800"/>
      <c r="DT120" s="800"/>
      <c r="DU120" s="800"/>
      <c r="DV120" s="801">
        <v>10.8</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2581313</v>
      </c>
      <c r="BR121" s="858"/>
      <c r="BS121" s="858"/>
      <c r="BT121" s="858"/>
      <c r="BU121" s="858"/>
      <c r="BV121" s="858">
        <v>2705518</v>
      </c>
      <c r="BW121" s="858"/>
      <c r="BX121" s="858"/>
      <c r="BY121" s="858"/>
      <c r="BZ121" s="858"/>
      <c r="CA121" s="858">
        <v>2754360</v>
      </c>
      <c r="CB121" s="858"/>
      <c r="CC121" s="858"/>
      <c r="CD121" s="858"/>
      <c r="CE121" s="858"/>
      <c r="CF121" s="859">
        <v>160.5</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444</v>
      </c>
      <c r="BP122" s="838"/>
      <c r="BQ122" s="839">
        <v>5314514</v>
      </c>
      <c r="BR122" s="840"/>
      <c r="BS122" s="840"/>
      <c r="BT122" s="840"/>
      <c r="BU122" s="840"/>
      <c r="BV122" s="840">
        <v>6122752</v>
      </c>
      <c r="BW122" s="840"/>
      <c r="BX122" s="840"/>
      <c r="BY122" s="840"/>
      <c r="BZ122" s="840"/>
      <c r="CA122" s="840">
        <v>5498937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28408</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455</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8000</v>
      </c>
      <c r="AB128" s="724"/>
      <c r="AC128" s="724"/>
      <c r="AD128" s="724"/>
      <c r="AE128" s="725"/>
      <c r="AF128" s="726">
        <v>4000</v>
      </c>
      <c r="AG128" s="724"/>
      <c r="AH128" s="724"/>
      <c r="AI128" s="724"/>
      <c r="AJ128" s="725"/>
      <c r="AK128" s="726" t="s">
        <v>111</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2110400</v>
      </c>
      <c r="AB129" s="784"/>
      <c r="AC129" s="784"/>
      <c r="AD129" s="784"/>
      <c r="AE129" s="785"/>
      <c r="AF129" s="786">
        <v>2081345</v>
      </c>
      <c r="AG129" s="784"/>
      <c r="AH129" s="784"/>
      <c r="AI129" s="784"/>
      <c r="AJ129" s="785"/>
      <c r="AK129" s="786">
        <v>2005423</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6.5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284227</v>
      </c>
      <c r="AB130" s="784"/>
      <c r="AC130" s="784"/>
      <c r="AD130" s="784"/>
      <c r="AE130" s="785"/>
      <c r="AF130" s="786">
        <v>279454</v>
      </c>
      <c r="AG130" s="784"/>
      <c r="AH130" s="784"/>
      <c r="AI130" s="784"/>
      <c r="AJ130" s="785"/>
      <c r="AK130" s="786">
        <v>289437</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1826173</v>
      </c>
      <c r="AB131" s="717"/>
      <c r="AC131" s="717"/>
      <c r="AD131" s="717"/>
      <c r="AE131" s="718"/>
      <c r="AF131" s="719">
        <v>1801891</v>
      </c>
      <c r="AG131" s="717"/>
      <c r="AH131" s="717"/>
      <c r="AI131" s="717"/>
      <c r="AJ131" s="718"/>
      <c r="AK131" s="719">
        <v>1715986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7.1531010479999999</v>
      </c>
      <c r="AB132" s="740"/>
      <c r="AC132" s="740"/>
      <c r="AD132" s="740"/>
      <c r="AE132" s="741"/>
      <c r="AF132" s="742">
        <v>6.5212046680000002</v>
      </c>
      <c r="AG132" s="740"/>
      <c r="AH132" s="740"/>
      <c r="AI132" s="740"/>
      <c r="AJ132" s="741"/>
      <c r="AK132" s="742">
        <v>5.9879276399999997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8</v>
      </c>
      <c r="AB133" s="749"/>
      <c r="AC133" s="749"/>
      <c r="AD133" s="749"/>
      <c r="AE133" s="750"/>
      <c r="AF133" s="748">
        <v>7.2</v>
      </c>
      <c r="AG133" s="749"/>
      <c r="AH133" s="749"/>
      <c r="AI133" s="749"/>
      <c r="AJ133" s="750"/>
      <c r="AK133" s="748">
        <v>6.5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9" zoomScale="80" zoomScaleNormal="85" zoomScaleSheetLayoutView="80" workbookViewId="0">
      <selection activeCell="H73" sqref="H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450366</v>
      </c>
      <c r="L9" s="264">
        <v>151485</v>
      </c>
      <c r="M9" s="265">
        <v>198661</v>
      </c>
      <c r="N9" s="266">
        <v>-23.7</v>
      </c>
    </row>
    <row r="10" spans="1:16">
      <c r="A10" s="248"/>
      <c r="B10" s="244"/>
      <c r="C10" s="244"/>
      <c r="D10" s="244"/>
      <c r="E10" s="244"/>
      <c r="F10" s="244"/>
      <c r="G10" s="1133" t="s">
        <v>477</v>
      </c>
      <c r="H10" s="1134"/>
      <c r="I10" s="1134"/>
      <c r="J10" s="1135"/>
      <c r="K10" s="267">
        <v>107514</v>
      </c>
      <c r="L10" s="268">
        <v>36163</v>
      </c>
      <c r="M10" s="269">
        <v>22571</v>
      </c>
      <c r="N10" s="270">
        <v>60.2</v>
      </c>
    </row>
    <row r="11" spans="1:16" ht="13.5" customHeight="1">
      <c r="A11" s="248"/>
      <c r="B11" s="244"/>
      <c r="C11" s="244"/>
      <c r="D11" s="244"/>
      <c r="E11" s="244"/>
      <c r="F11" s="244"/>
      <c r="G11" s="1133" t="s">
        <v>478</v>
      </c>
      <c r="H11" s="1134"/>
      <c r="I11" s="1134"/>
      <c r="J11" s="1135"/>
      <c r="K11" s="267">
        <v>6404</v>
      </c>
      <c r="L11" s="268">
        <v>2154</v>
      </c>
      <c r="M11" s="269">
        <v>24639</v>
      </c>
      <c r="N11" s="270">
        <v>-91.3</v>
      </c>
    </row>
    <row r="12" spans="1:16" ht="13.5" customHeight="1">
      <c r="A12" s="248"/>
      <c r="B12" s="244"/>
      <c r="C12" s="244"/>
      <c r="D12" s="244"/>
      <c r="E12" s="244"/>
      <c r="F12" s="244"/>
      <c r="G12" s="1133" t="s">
        <v>479</v>
      </c>
      <c r="H12" s="1134"/>
      <c r="I12" s="1134"/>
      <c r="J12" s="1135"/>
      <c r="K12" s="267" t="s">
        <v>480</v>
      </c>
      <c r="L12" s="268" t="s">
        <v>480</v>
      </c>
      <c r="M12" s="269">
        <v>3341</v>
      </c>
      <c r="N12" s="270" t="s">
        <v>480</v>
      </c>
    </row>
    <row r="13" spans="1:16" ht="13.5" customHeight="1">
      <c r="A13" s="248"/>
      <c r="B13" s="244"/>
      <c r="C13" s="244"/>
      <c r="D13" s="244"/>
      <c r="E13" s="244"/>
      <c r="F13" s="244"/>
      <c r="G13" s="1133" t="s">
        <v>481</v>
      </c>
      <c r="H13" s="1134"/>
      <c r="I13" s="1134"/>
      <c r="J13" s="1135"/>
      <c r="K13" s="267" t="s">
        <v>480</v>
      </c>
      <c r="L13" s="268" t="s">
        <v>480</v>
      </c>
      <c r="M13" s="269" t="s">
        <v>480</v>
      </c>
      <c r="N13" s="270" t="s">
        <v>480</v>
      </c>
    </row>
    <row r="14" spans="1:16" ht="13.5" customHeight="1">
      <c r="A14" s="248"/>
      <c r="B14" s="244"/>
      <c r="C14" s="244"/>
      <c r="D14" s="244"/>
      <c r="E14" s="244"/>
      <c r="F14" s="244"/>
      <c r="G14" s="1133" t="s">
        <v>482</v>
      </c>
      <c r="H14" s="1134"/>
      <c r="I14" s="1134"/>
      <c r="J14" s="1135"/>
      <c r="K14" s="267">
        <v>31564</v>
      </c>
      <c r="L14" s="268">
        <v>10617</v>
      </c>
      <c r="M14" s="269">
        <v>9231</v>
      </c>
      <c r="N14" s="270">
        <v>15</v>
      </c>
    </row>
    <row r="15" spans="1:16" ht="13.5" customHeight="1">
      <c r="A15" s="248"/>
      <c r="B15" s="244"/>
      <c r="C15" s="244"/>
      <c r="D15" s="244"/>
      <c r="E15" s="244"/>
      <c r="F15" s="244"/>
      <c r="G15" s="1133" t="s">
        <v>483</v>
      </c>
      <c r="H15" s="1134"/>
      <c r="I15" s="1134"/>
      <c r="J15" s="1135"/>
      <c r="K15" s="267">
        <v>17411</v>
      </c>
      <c r="L15" s="268">
        <v>5856</v>
      </c>
      <c r="M15" s="269">
        <v>4542</v>
      </c>
      <c r="N15" s="270">
        <v>28.9</v>
      </c>
    </row>
    <row r="16" spans="1:16">
      <c r="A16" s="248"/>
      <c r="B16" s="244"/>
      <c r="C16" s="244"/>
      <c r="D16" s="244"/>
      <c r="E16" s="244"/>
      <c r="F16" s="244"/>
      <c r="G16" s="1136" t="s">
        <v>484</v>
      </c>
      <c r="H16" s="1137"/>
      <c r="I16" s="1137"/>
      <c r="J16" s="1138"/>
      <c r="K16" s="268">
        <v>-64910</v>
      </c>
      <c r="L16" s="268">
        <v>-21833</v>
      </c>
      <c r="M16" s="269">
        <v>-20623</v>
      </c>
      <c r="N16" s="270">
        <v>5.9</v>
      </c>
    </row>
    <row r="17" spans="1:16">
      <c r="A17" s="248"/>
      <c r="B17" s="244"/>
      <c r="C17" s="244"/>
      <c r="D17" s="244"/>
      <c r="E17" s="244"/>
      <c r="F17" s="244"/>
      <c r="G17" s="1136" t="s">
        <v>168</v>
      </c>
      <c r="H17" s="1137"/>
      <c r="I17" s="1137"/>
      <c r="J17" s="1138"/>
      <c r="K17" s="268">
        <v>548349</v>
      </c>
      <c r="L17" s="268">
        <v>184443</v>
      </c>
      <c r="M17" s="269">
        <v>242361</v>
      </c>
      <c r="N17" s="270">
        <v>-23.9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16.82</v>
      </c>
      <c r="L21" s="281">
        <v>22.07</v>
      </c>
      <c r="M21" s="282">
        <v>-5.25</v>
      </c>
      <c r="N21" s="249"/>
      <c r="O21" s="283"/>
      <c r="P21" s="279"/>
    </row>
    <row r="22" spans="1:16" s="284" customFormat="1">
      <c r="A22" s="279"/>
      <c r="B22" s="249"/>
      <c r="C22" s="249"/>
      <c r="D22" s="249"/>
      <c r="E22" s="249"/>
      <c r="F22" s="249"/>
      <c r="G22" s="1130" t="s">
        <v>490</v>
      </c>
      <c r="H22" s="1131"/>
      <c r="I22" s="1131"/>
      <c r="J22" s="1132"/>
      <c r="K22" s="285">
        <v>95.5</v>
      </c>
      <c r="L22" s="286">
        <v>93.5</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378144</v>
      </c>
      <c r="L32" s="294">
        <v>127193</v>
      </c>
      <c r="M32" s="295">
        <v>131612</v>
      </c>
      <c r="N32" s="296">
        <v>-3.4</v>
      </c>
    </row>
    <row r="33" spans="1:16" ht="13.5" customHeight="1">
      <c r="A33" s="248"/>
      <c r="B33" s="244"/>
      <c r="C33" s="244"/>
      <c r="D33" s="244"/>
      <c r="E33" s="244"/>
      <c r="F33" s="244"/>
      <c r="G33" s="1121" t="s">
        <v>494</v>
      </c>
      <c r="H33" s="1122"/>
      <c r="I33" s="1122"/>
      <c r="J33" s="1123"/>
      <c r="K33" s="294" t="s">
        <v>480</v>
      </c>
      <c r="L33" s="294" t="s">
        <v>480</v>
      </c>
      <c r="M33" s="295" t="s">
        <v>480</v>
      </c>
      <c r="N33" s="296" t="s">
        <v>480</v>
      </c>
    </row>
    <row r="34" spans="1:16" ht="27" customHeight="1">
      <c r="A34" s="248"/>
      <c r="B34" s="244"/>
      <c r="C34" s="244"/>
      <c r="D34" s="244"/>
      <c r="E34" s="244"/>
      <c r="F34" s="244"/>
      <c r="G34" s="1121" t="s">
        <v>495</v>
      </c>
      <c r="H34" s="1122"/>
      <c r="I34" s="1122"/>
      <c r="J34" s="1123"/>
      <c r="K34" s="294" t="s">
        <v>480</v>
      </c>
      <c r="L34" s="294" t="s">
        <v>480</v>
      </c>
      <c r="M34" s="295">
        <v>41</v>
      </c>
      <c r="N34" s="296" t="s">
        <v>480</v>
      </c>
    </row>
    <row r="35" spans="1:16" ht="27" customHeight="1">
      <c r="A35" s="248"/>
      <c r="B35" s="244"/>
      <c r="C35" s="244"/>
      <c r="D35" s="244"/>
      <c r="E35" s="244"/>
      <c r="F35" s="244"/>
      <c r="G35" s="1121" t="s">
        <v>496</v>
      </c>
      <c r="H35" s="1122"/>
      <c r="I35" s="1122"/>
      <c r="J35" s="1123"/>
      <c r="K35" s="294">
        <v>2032</v>
      </c>
      <c r="L35" s="294">
        <v>683</v>
      </c>
      <c r="M35" s="295">
        <v>31555</v>
      </c>
      <c r="N35" s="296">
        <v>-97.8</v>
      </c>
    </row>
    <row r="36" spans="1:16" ht="27" customHeight="1">
      <c r="A36" s="248"/>
      <c r="B36" s="244"/>
      <c r="C36" s="244"/>
      <c r="D36" s="244"/>
      <c r="E36" s="244"/>
      <c r="F36" s="244"/>
      <c r="G36" s="1121" t="s">
        <v>497</v>
      </c>
      <c r="H36" s="1122"/>
      <c r="I36" s="1122"/>
      <c r="J36" s="1123"/>
      <c r="K36" s="294">
        <v>12013</v>
      </c>
      <c r="L36" s="294">
        <v>4041</v>
      </c>
      <c r="M36" s="295">
        <v>5720</v>
      </c>
      <c r="N36" s="296">
        <v>-29.4</v>
      </c>
    </row>
    <row r="37" spans="1:16" ht="13.5" customHeight="1">
      <c r="A37" s="248"/>
      <c r="B37" s="244"/>
      <c r="C37" s="244"/>
      <c r="D37" s="244"/>
      <c r="E37" s="244"/>
      <c r="F37" s="244"/>
      <c r="G37" s="1121" t="s">
        <v>498</v>
      </c>
      <c r="H37" s="1122"/>
      <c r="I37" s="1122"/>
      <c r="J37" s="1123"/>
      <c r="K37" s="294" t="s">
        <v>480</v>
      </c>
      <c r="L37" s="294" t="s">
        <v>480</v>
      </c>
      <c r="M37" s="295">
        <v>1648</v>
      </c>
      <c r="N37" s="296" t="s">
        <v>480</v>
      </c>
    </row>
    <row r="38" spans="1:16" ht="27" customHeight="1">
      <c r="A38" s="248"/>
      <c r="B38" s="244"/>
      <c r="C38" s="244"/>
      <c r="D38" s="244"/>
      <c r="E38" s="244"/>
      <c r="F38" s="244"/>
      <c r="G38" s="1124" t="s">
        <v>499</v>
      </c>
      <c r="H38" s="1125"/>
      <c r="I38" s="1125"/>
      <c r="J38" s="1126"/>
      <c r="K38" s="297" t="s">
        <v>480</v>
      </c>
      <c r="L38" s="297" t="s">
        <v>480</v>
      </c>
      <c r="M38" s="298">
        <v>64</v>
      </c>
      <c r="N38" s="299" t="s">
        <v>480</v>
      </c>
      <c r="O38" s="293"/>
    </row>
    <row r="39" spans="1:16">
      <c r="A39" s="248"/>
      <c r="B39" s="244"/>
      <c r="C39" s="244"/>
      <c r="D39" s="244"/>
      <c r="E39" s="244"/>
      <c r="F39" s="244"/>
      <c r="G39" s="1124" t="s">
        <v>500</v>
      </c>
      <c r="H39" s="1125"/>
      <c r="I39" s="1125"/>
      <c r="J39" s="1126"/>
      <c r="K39" s="300" t="s">
        <v>480</v>
      </c>
      <c r="L39" s="300" t="s">
        <v>480</v>
      </c>
      <c r="M39" s="301">
        <v>-9298</v>
      </c>
      <c r="N39" s="302" t="s">
        <v>480</v>
      </c>
      <c r="O39" s="293"/>
    </row>
    <row r="40" spans="1:16" ht="27" customHeight="1">
      <c r="A40" s="248"/>
      <c r="B40" s="244"/>
      <c r="C40" s="244"/>
      <c r="D40" s="244"/>
      <c r="E40" s="244"/>
      <c r="F40" s="244"/>
      <c r="G40" s="1121" t="s">
        <v>501</v>
      </c>
      <c r="H40" s="1122"/>
      <c r="I40" s="1122"/>
      <c r="J40" s="1123"/>
      <c r="K40" s="300">
        <v>-289437</v>
      </c>
      <c r="L40" s="300">
        <v>-97355</v>
      </c>
      <c r="M40" s="301">
        <v>-121787</v>
      </c>
      <c r="N40" s="302">
        <v>-20.100000000000001</v>
      </c>
      <c r="O40" s="293"/>
    </row>
    <row r="41" spans="1:16">
      <c r="A41" s="248"/>
      <c r="B41" s="244"/>
      <c r="C41" s="244"/>
      <c r="D41" s="244"/>
      <c r="E41" s="244"/>
      <c r="F41" s="244"/>
      <c r="G41" s="1127" t="s">
        <v>280</v>
      </c>
      <c r="H41" s="1128"/>
      <c r="I41" s="1128"/>
      <c r="J41" s="1129"/>
      <c r="K41" s="294">
        <v>102752</v>
      </c>
      <c r="L41" s="300">
        <v>34562</v>
      </c>
      <c r="M41" s="301">
        <v>39554</v>
      </c>
      <c r="N41" s="302">
        <v>-12.6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645914</v>
      </c>
      <c r="J51" s="320">
        <v>199603</v>
      </c>
      <c r="K51" s="321">
        <v>-19.399999999999999</v>
      </c>
      <c r="L51" s="322">
        <v>325581</v>
      </c>
      <c r="M51" s="323">
        <v>11.5</v>
      </c>
      <c r="N51" s="324">
        <v>-30.9</v>
      </c>
    </row>
    <row r="52" spans="1:14">
      <c r="A52" s="248"/>
      <c r="B52" s="244"/>
      <c r="C52" s="244"/>
      <c r="D52" s="244"/>
      <c r="E52" s="244"/>
      <c r="F52" s="244"/>
      <c r="G52" s="325"/>
      <c r="H52" s="326" t="s">
        <v>512</v>
      </c>
      <c r="I52" s="327">
        <v>558650</v>
      </c>
      <c r="J52" s="328">
        <v>172636</v>
      </c>
      <c r="K52" s="329">
        <v>-14.9</v>
      </c>
      <c r="L52" s="330">
        <v>165116</v>
      </c>
      <c r="M52" s="331">
        <v>0.9</v>
      </c>
      <c r="N52" s="332">
        <v>-15.8</v>
      </c>
    </row>
    <row r="53" spans="1:14">
      <c r="A53" s="248"/>
      <c r="B53" s="244"/>
      <c r="C53" s="244"/>
      <c r="D53" s="244"/>
      <c r="E53" s="244"/>
      <c r="F53" s="244"/>
      <c r="G53" s="310" t="s">
        <v>513</v>
      </c>
      <c r="H53" s="311"/>
      <c r="I53" s="319">
        <v>349241</v>
      </c>
      <c r="J53" s="320">
        <v>110449</v>
      </c>
      <c r="K53" s="321">
        <v>-44.7</v>
      </c>
      <c r="L53" s="322">
        <v>203567</v>
      </c>
      <c r="M53" s="323">
        <v>-37.5</v>
      </c>
      <c r="N53" s="324">
        <v>-7.2</v>
      </c>
    </row>
    <row r="54" spans="1:14">
      <c r="A54" s="248"/>
      <c r="B54" s="244"/>
      <c r="C54" s="244"/>
      <c r="D54" s="244"/>
      <c r="E54" s="244"/>
      <c r="F54" s="244"/>
      <c r="G54" s="325"/>
      <c r="H54" s="326" t="s">
        <v>512</v>
      </c>
      <c r="I54" s="327">
        <v>257528</v>
      </c>
      <c r="J54" s="328">
        <v>81445</v>
      </c>
      <c r="K54" s="329">
        <v>-52.8</v>
      </c>
      <c r="L54" s="330">
        <v>121137</v>
      </c>
      <c r="M54" s="331">
        <v>-26.6</v>
      </c>
      <c r="N54" s="332">
        <v>-26.2</v>
      </c>
    </row>
    <row r="55" spans="1:14">
      <c r="A55" s="248"/>
      <c r="B55" s="244"/>
      <c r="C55" s="244"/>
      <c r="D55" s="244"/>
      <c r="E55" s="244"/>
      <c r="F55" s="244"/>
      <c r="G55" s="310" t="s">
        <v>514</v>
      </c>
      <c r="H55" s="311"/>
      <c r="I55" s="319">
        <v>341937</v>
      </c>
      <c r="J55" s="320">
        <v>109140</v>
      </c>
      <c r="K55" s="321">
        <v>-1.2</v>
      </c>
      <c r="L55" s="322">
        <v>185018</v>
      </c>
      <c r="M55" s="323">
        <v>-9.1</v>
      </c>
      <c r="N55" s="324">
        <v>7.9</v>
      </c>
    </row>
    <row r="56" spans="1:14">
      <c r="A56" s="248"/>
      <c r="B56" s="244"/>
      <c r="C56" s="244"/>
      <c r="D56" s="244"/>
      <c r="E56" s="244"/>
      <c r="F56" s="244"/>
      <c r="G56" s="325"/>
      <c r="H56" s="326" t="s">
        <v>512</v>
      </c>
      <c r="I56" s="327">
        <v>256347</v>
      </c>
      <c r="J56" s="328">
        <v>81822</v>
      </c>
      <c r="K56" s="329">
        <v>0.5</v>
      </c>
      <c r="L56" s="330">
        <v>95064</v>
      </c>
      <c r="M56" s="331">
        <v>-21.5</v>
      </c>
      <c r="N56" s="332">
        <v>22</v>
      </c>
    </row>
    <row r="57" spans="1:14">
      <c r="A57" s="248"/>
      <c r="B57" s="244"/>
      <c r="C57" s="244"/>
      <c r="D57" s="244"/>
      <c r="E57" s="244"/>
      <c r="F57" s="244"/>
      <c r="G57" s="310" t="s">
        <v>515</v>
      </c>
      <c r="H57" s="311"/>
      <c r="I57" s="319">
        <v>846658</v>
      </c>
      <c r="J57" s="320">
        <v>275157</v>
      </c>
      <c r="K57" s="321">
        <v>152.1</v>
      </c>
      <c r="L57" s="322">
        <v>238802</v>
      </c>
      <c r="M57" s="323">
        <v>29.1</v>
      </c>
      <c r="N57" s="324">
        <v>123</v>
      </c>
    </row>
    <row r="58" spans="1:14">
      <c r="A58" s="248"/>
      <c r="B58" s="244"/>
      <c r="C58" s="244"/>
      <c r="D58" s="244"/>
      <c r="E58" s="244"/>
      <c r="F58" s="244"/>
      <c r="G58" s="325"/>
      <c r="H58" s="326" t="s">
        <v>512</v>
      </c>
      <c r="I58" s="327">
        <v>440463</v>
      </c>
      <c r="J58" s="328">
        <v>143147</v>
      </c>
      <c r="K58" s="329">
        <v>74.900000000000006</v>
      </c>
      <c r="L58" s="330">
        <v>128562</v>
      </c>
      <c r="M58" s="331">
        <v>35.200000000000003</v>
      </c>
      <c r="N58" s="332">
        <v>39.700000000000003</v>
      </c>
    </row>
    <row r="59" spans="1:14">
      <c r="A59" s="248"/>
      <c r="B59" s="244"/>
      <c r="C59" s="244"/>
      <c r="D59" s="244"/>
      <c r="E59" s="244"/>
      <c r="F59" s="244"/>
      <c r="G59" s="310" t="s">
        <v>516</v>
      </c>
      <c r="H59" s="311"/>
      <c r="I59" s="319">
        <v>1675074</v>
      </c>
      <c r="J59" s="320">
        <v>563429</v>
      </c>
      <c r="K59" s="321">
        <v>104.8</v>
      </c>
      <c r="L59" s="322">
        <v>288550</v>
      </c>
      <c r="M59" s="323">
        <v>20.8</v>
      </c>
      <c r="N59" s="324">
        <v>84</v>
      </c>
    </row>
    <row r="60" spans="1:14">
      <c r="A60" s="248"/>
      <c r="B60" s="244"/>
      <c r="C60" s="244"/>
      <c r="D60" s="244"/>
      <c r="E60" s="244"/>
      <c r="F60" s="244"/>
      <c r="G60" s="325"/>
      <c r="H60" s="326" t="s">
        <v>512</v>
      </c>
      <c r="I60" s="333">
        <v>453419</v>
      </c>
      <c r="J60" s="328">
        <v>152512</v>
      </c>
      <c r="K60" s="329">
        <v>6.5</v>
      </c>
      <c r="L60" s="330">
        <v>141525</v>
      </c>
      <c r="M60" s="331">
        <v>10.1</v>
      </c>
      <c r="N60" s="332">
        <v>-3.6</v>
      </c>
    </row>
    <row r="61" spans="1:14">
      <c r="A61" s="248"/>
      <c r="B61" s="244"/>
      <c r="C61" s="244"/>
      <c r="D61" s="244"/>
      <c r="E61" s="244"/>
      <c r="F61" s="244"/>
      <c r="G61" s="310" t="s">
        <v>517</v>
      </c>
      <c r="H61" s="334"/>
      <c r="I61" s="335">
        <v>771765</v>
      </c>
      <c r="J61" s="336">
        <v>251556</v>
      </c>
      <c r="K61" s="337">
        <v>38.299999999999997</v>
      </c>
      <c r="L61" s="338">
        <v>248304</v>
      </c>
      <c r="M61" s="339">
        <v>3</v>
      </c>
      <c r="N61" s="324">
        <v>35.299999999999997</v>
      </c>
    </row>
    <row r="62" spans="1:14">
      <c r="A62" s="248"/>
      <c r="B62" s="244"/>
      <c r="C62" s="244"/>
      <c r="D62" s="244"/>
      <c r="E62" s="244"/>
      <c r="F62" s="244"/>
      <c r="G62" s="325"/>
      <c r="H62" s="326" t="s">
        <v>512</v>
      </c>
      <c r="I62" s="327">
        <v>393281</v>
      </c>
      <c r="J62" s="328">
        <v>126312</v>
      </c>
      <c r="K62" s="329">
        <v>2.8</v>
      </c>
      <c r="L62" s="330">
        <v>130281</v>
      </c>
      <c r="M62" s="331">
        <v>-0.4</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62.41</v>
      </c>
      <c r="G47" s="12">
        <v>60.29</v>
      </c>
      <c r="H47" s="12">
        <v>58.9</v>
      </c>
      <c r="I47" s="12">
        <v>67.89</v>
      </c>
      <c r="J47" s="13">
        <v>62.14</v>
      </c>
    </row>
    <row r="48" spans="2:10" ht="57.75" customHeight="1">
      <c r="B48" s="14"/>
      <c r="C48" s="1141" t="s">
        <v>4</v>
      </c>
      <c r="D48" s="1141"/>
      <c r="E48" s="1142"/>
      <c r="F48" s="15">
        <v>17.88</v>
      </c>
      <c r="G48" s="16">
        <v>34.86</v>
      </c>
      <c r="H48" s="16">
        <v>34.01</v>
      </c>
      <c r="I48" s="16">
        <v>18.77</v>
      </c>
      <c r="J48" s="17">
        <v>27.14</v>
      </c>
    </row>
    <row r="49" spans="2:10" ht="57.75" customHeight="1" thickBot="1">
      <c r="B49" s="18"/>
      <c r="C49" s="1143" t="s">
        <v>5</v>
      </c>
      <c r="D49" s="1143"/>
      <c r="E49" s="1144"/>
      <c r="F49" s="19">
        <v>19.61</v>
      </c>
      <c r="G49" s="20">
        <v>11.45</v>
      </c>
      <c r="H49" s="20">
        <v>0.09</v>
      </c>
      <c r="I49" s="20" t="s">
        <v>524</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526</v>
      </c>
      <c r="D34" s="1151"/>
      <c r="E34" s="1152"/>
      <c r="F34" s="32">
        <v>17.760000000000002</v>
      </c>
      <c r="G34" s="33">
        <v>34.42</v>
      </c>
      <c r="H34" s="33">
        <v>33.659999999999997</v>
      </c>
      <c r="I34" s="33">
        <v>18.63</v>
      </c>
      <c r="J34" s="34">
        <v>26.98</v>
      </c>
      <c r="K34" s="22"/>
      <c r="L34" s="22"/>
      <c r="M34" s="22"/>
      <c r="N34" s="22"/>
      <c r="O34" s="22"/>
      <c r="P34" s="22"/>
    </row>
    <row r="35" spans="1:16" ht="39" customHeight="1">
      <c r="A35" s="22"/>
      <c r="B35" s="35"/>
      <c r="C35" s="1145" t="s">
        <v>527</v>
      </c>
      <c r="D35" s="1146"/>
      <c r="E35" s="1147"/>
      <c r="F35" s="36">
        <v>0.91</v>
      </c>
      <c r="G35" s="37">
        <v>0.1</v>
      </c>
      <c r="H35" s="37">
        <v>0.44</v>
      </c>
      <c r="I35" s="37">
        <v>0.49</v>
      </c>
      <c r="J35" s="38">
        <v>0.61</v>
      </c>
      <c r="K35" s="22"/>
      <c r="L35" s="22"/>
      <c r="M35" s="22"/>
      <c r="N35" s="22"/>
      <c r="O35" s="22"/>
      <c r="P35" s="22"/>
    </row>
    <row r="36" spans="1:16" ht="39" customHeight="1">
      <c r="A36" s="22"/>
      <c r="B36" s="35"/>
      <c r="C36" s="1145" t="s">
        <v>528</v>
      </c>
      <c r="D36" s="1146"/>
      <c r="E36" s="1147"/>
      <c r="F36" s="36">
        <v>0.28000000000000003</v>
      </c>
      <c r="G36" s="37">
        <v>0.15</v>
      </c>
      <c r="H36" s="37">
        <v>0.19</v>
      </c>
      <c r="I36" s="37">
        <v>0.76</v>
      </c>
      <c r="J36" s="38">
        <v>0.56999999999999995</v>
      </c>
      <c r="K36" s="22"/>
      <c r="L36" s="22"/>
      <c r="M36" s="22"/>
      <c r="N36" s="22"/>
      <c r="O36" s="22"/>
      <c r="P36" s="22"/>
    </row>
    <row r="37" spans="1:16" ht="39" customHeight="1">
      <c r="A37" s="22"/>
      <c r="B37" s="35"/>
      <c r="C37" s="1145" t="s">
        <v>529</v>
      </c>
      <c r="D37" s="1146"/>
      <c r="E37" s="1147"/>
      <c r="F37" s="36">
        <v>0.55000000000000004</v>
      </c>
      <c r="G37" s="37">
        <v>0.13</v>
      </c>
      <c r="H37" s="37">
        <v>0.19</v>
      </c>
      <c r="I37" s="37">
        <v>0.04</v>
      </c>
      <c r="J37" s="38">
        <v>0.44</v>
      </c>
      <c r="K37" s="22"/>
      <c r="L37" s="22"/>
      <c r="M37" s="22"/>
      <c r="N37" s="22"/>
      <c r="O37" s="22"/>
      <c r="P37" s="22"/>
    </row>
    <row r="38" spans="1:16" ht="39" customHeight="1">
      <c r="A38" s="22"/>
      <c r="B38" s="35"/>
      <c r="C38" s="1145" t="s">
        <v>530</v>
      </c>
      <c r="D38" s="1146"/>
      <c r="E38" s="1147"/>
      <c r="F38" s="36">
        <v>0.11</v>
      </c>
      <c r="G38" s="37">
        <v>0.43</v>
      </c>
      <c r="H38" s="37">
        <v>0.34</v>
      </c>
      <c r="I38" s="37">
        <v>0.27</v>
      </c>
      <c r="J38" s="38">
        <v>0.16</v>
      </c>
      <c r="K38" s="22"/>
      <c r="L38" s="22"/>
      <c r="M38" s="22"/>
      <c r="N38" s="22"/>
      <c r="O38" s="22"/>
      <c r="P38" s="22"/>
    </row>
    <row r="39" spans="1:16" ht="39" customHeight="1">
      <c r="A39" s="22"/>
      <c r="B39" s="35"/>
      <c r="C39" s="1145" t="s">
        <v>531</v>
      </c>
      <c r="D39" s="1146"/>
      <c r="E39" s="1147"/>
      <c r="F39" s="36">
        <v>0.01</v>
      </c>
      <c r="G39" s="37">
        <v>0.01</v>
      </c>
      <c r="H39" s="37">
        <v>0</v>
      </c>
      <c r="I39" s="37">
        <v>0.02</v>
      </c>
      <c r="J39" s="38">
        <v>0.1</v>
      </c>
      <c r="K39" s="22"/>
      <c r="L39" s="22"/>
      <c r="M39" s="22"/>
      <c r="N39" s="22"/>
      <c r="O39" s="22"/>
      <c r="P39" s="22"/>
    </row>
    <row r="40" spans="1:16" ht="39" customHeight="1">
      <c r="A40" s="22"/>
      <c r="B40" s="35"/>
      <c r="C40" s="1145" t="s">
        <v>532</v>
      </c>
      <c r="D40" s="1146"/>
      <c r="E40" s="1147"/>
      <c r="F40" s="36">
        <v>0.57999999999999996</v>
      </c>
      <c r="G40" s="37">
        <v>0.01</v>
      </c>
      <c r="H40" s="37">
        <v>0.05</v>
      </c>
      <c r="I40" s="37">
        <v>0.12</v>
      </c>
      <c r="J40" s="38">
        <v>0.03</v>
      </c>
      <c r="K40" s="22"/>
      <c r="L40" s="22"/>
      <c r="M40" s="22"/>
      <c r="N40" s="22"/>
      <c r="O40" s="22"/>
      <c r="P40" s="22"/>
    </row>
    <row r="41" spans="1:16" ht="39" customHeight="1">
      <c r="A41" s="22"/>
      <c r="B41" s="35"/>
      <c r="C41" s="1145" t="s">
        <v>533</v>
      </c>
      <c r="D41" s="1146"/>
      <c r="E41" s="1147"/>
      <c r="F41" s="36">
        <v>0.02</v>
      </c>
      <c r="G41" s="37">
        <v>0.03</v>
      </c>
      <c r="H41" s="37">
        <v>0.02</v>
      </c>
      <c r="I41" s="37">
        <v>0.02</v>
      </c>
      <c r="J41" s="38">
        <v>0.02</v>
      </c>
      <c r="K41" s="22"/>
      <c r="L41" s="22"/>
      <c r="M41" s="22"/>
      <c r="N41" s="22"/>
      <c r="O41" s="22"/>
      <c r="P41" s="22"/>
    </row>
    <row r="42" spans="1:16" ht="39" customHeight="1">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535</v>
      </c>
      <c r="D43" s="1149"/>
      <c r="E43" s="1150"/>
      <c r="F43" s="41">
        <v>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4"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473</v>
      </c>
      <c r="L45" s="60">
        <v>433</v>
      </c>
      <c r="M45" s="60">
        <v>404</v>
      </c>
      <c r="N45" s="60">
        <v>384</v>
      </c>
      <c r="O45" s="61">
        <v>378</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6</v>
      </c>
      <c r="L48" s="64">
        <v>5</v>
      </c>
      <c r="M48" s="64">
        <v>6</v>
      </c>
      <c r="N48" s="64">
        <v>3</v>
      </c>
      <c r="O48" s="65">
        <v>2</v>
      </c>
      <c r="P48" s="48"/>
      <c r="Q48" s="48"/>
      <c r="R48" s="48"/>
      <c r="S48" s="48"/>
      <c r="T48" s="48"/>
      <c r="U48" s="48"/>
    </row>
    <row r="49" spans="1:21" ht="30.75" customHeight="1">
      <c r="A49" s="48"/>
      <c r="B49" s="1163"/>
      <c r="C49" s="1164"/>
      <c r="D49" s="62"/>
      <c r="E49" s="1155" t="s">
        <v>16</v>
      </c>
      <c r="F49" s="1155"/>
      <c r="G49" s="1155"/>
      <c r="H49" s="1155"/>
      <c r="I49" s="1155"/>
      <c r="J49" s="1156"/>
      <c r="K49" s="63">
        <v>12</v>
      </c>
      <c r="L49" s="64">
        <v>13</v>
      </c>
      <c r="M49" s="64">
        <v>12</v>
      </c>
      <c r="N49" s="64">
        <v>13</v>
      </c>
      <c r="O49" s="65">
        <v>12</v>
      </c>
      <c r="P49" s="48"/>
      <c r="Q49" s="48"/>
      <c r="R49" s="48"/>
      <c r="S49" s="48"/>
      <c r="T49" s="48"/>
      <c r="U49" s="48"/>
    </row>
    <row r="50" spans="1:21" ht="30.75" customHeight="1">
      <c r="A50" s="48"/>
      <c r="B50" s="1163"/>
      <c r="C50" s="1164"/>
      <c r="D50" s="62"/>
      <c r="E50" s="1155" t="s">
        <v>17</v>
      </c>
      <c r="F50" s="1155"/>
      <c r="G50" s="1155"/>
      <c r="H50" s="1155"/>
      <c r="I50" s="1155"/>
      <c r="J50" s="1156"/>
      <c r="K50" s="63" t="s">
        <v>480</v>
      </c>
      <c r="L50" s="64" t="s">
        <v>480</v>
      </c>
      <c r="M50" s="64" t="s">
        <v>480</v>
      </c>
      <c r="N50" s="64" t="s">
        <v>480</v>
      </c>
      <c r="O50" s="65" t="s">
        <v>480</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328</v>
      </c>
      <c r="L52" s="64">
        <v>305</v>
      </c>
      <c r="M52" s="64">
        <v>291</v>
      </c>
      <c r="N52" s="64">
        <v>283</v>
      </c>
      <c r="O52" s="65">
        <v>290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163</v>
      </c>
      <c r="L53" s="69">
        <v>146</v>
      </c>
      <c r="M53" s="69">
        <v>131</v>
      </c>
      <c r="N53" s="69">
        <v>117</v>
      </c>
      <c r="O53" s="70">
        <v>102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3447</v>
      </c>
      <c r="J41" s="83">
        <v>3345</v>
      </c>
      <c r="K41" s="83">
        <v>3217</v>
      </c>
      <c r="L41" s="83">
        <v>3307</v>
      </c>
      <c r="M41" s="84">
        <v>3493</v>
      </c>
    </row>
    <row r="42" spans="2:13" ht="27.75" customHeight="1">
      <c r="B42" s="1171"/>
      <c r="C42" s="1172"/>
      <c r="D42" s="85"/>
      <c r="E42" s="1175" t="s">
        <v>26</v>
      </c>
      <c r="F42" s="1175"/>
      <c r="G42" s="1175"/>
      <c r="H42" s="1176"/>
      <c r="I42" s="86" t="s">
        <v>480</v>
      </c>
      <c r="J42" s="87" t="s">
        <v>480</v>
      </c>
      <c r="K42" s="87" t="s">
        <v>480</v>
      </c>
      <c r="L42" s="87" t="s">
        <v>480</v>
      </c>
      <c r="M42" s="88" t="s">
        <v>480</v>
      </c>
    </row>
    <row r="43" spans="2:13" ht="27.75" customHeight="1">
      <c r="B43" s="1171"/>
      <c r="C43" s="1172"/>
      <c r="D43" s="85"/>
      <c r="E43" s="1175" t="s">
        <v>27</v>
      </c>
      <c r="F43" s="1175"/>
      <c r="G43" s="1175"/>
      <c r="H43" s="1176"/>
      <c r="I43" s="86">
        <v>33</v>
      </c>
      <c r="J43" s="87">
        <v>29</v>
      </c>
      <c r="K43" s="87">
        <v>28</v>
      </c>
      <c r="L43" s="87">
        <v>29</v>
      </c>
      <c r="M43" s="88">
        <v>186</v>
      </c>
    </row>
    <row r="44" spans="2:13" ht="27.75" customHeight="1">
      <c r="B44" s="1171"/>
      <c r="C44" s="1172"/>
      <c r="D44" s="85"/>
      <c r="E44" s="1175" t="s">
        <v>28</v>
      </c>
      <c r="F44" s="1175"/>
      <c r="G44" s="1175"/>
      <c r="H44" s="1176"/>
      <c r="I44" s="86">
        <v>113</v>
      </c>
      <c r="J44" s="87">
        <v>115</v>
      </c>
      <c r="K44" s="87">
        <v>131</v>
      </c>
      <c r="L44" s="87">
        <v>289</v>
      </c>
      <c r="M44" s="88">
        <v>271</v>
      </c>
    </row>
    <row r="45" spans="2:13" ht="27.75" customHeight="1">
      <c r="B45" s="1171"/>
      <c r="C45" s="1172"/>
      <c r="D45" s="85"/>
      <c r="E45" s="1175" t="s">
        <v>29</v>
      </c>
      <c r="F45" s="1175"/>
      <c r="G45" s="1175"/>
      <c r="H45" s="1176"/>
      <c r="I45" s="86">
        <v>812</v>
      </c>
      <c r="J45" s="87">
        <v>808</v>
      </c>
      <c r="K45" s="87">
        <v>801</v>
      </c>
      <c r="L45" s="87">
        <v>779</v>
      </c>
      <c r="M45" s="88">
        <v>792</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2475</v>
      </c>
      <c r="J49" s="87">
        <v>2362</v>
      </c>
      <c r="K49" s="87">
        <v>2729</v>
      </c>
      <c r="L49" s="87">
        <v>3413</v>
      </c>
      <c r="M49" s="88">
        <v>2745</v>
      </c>
    </row>
    <row r="50" spans="2:13" ht="27.75" customHeight="1">
      <c r="B50" s="1171"/>
      <c r="C50" s="1172"/>
      <c r="D50" s="85"/>
      <c r="E50" s="1175" t="s">
        <v>35</v>
      </c>
      <c r="F50" s="1175"/>
      <c r="G50" s="1175"/>
      <c r="H50" s="1176"/>
      <c r="I50" s="86">
        <v>20</v>
      </c>
      <c r="J50" s="87">
        <v>12</v>
      </c>
      <c r="K50" s="87">
        <v>4</v>
      </c>
      <c r="L50" s="87">
        <v>4</v>
      </c>
      <c r="M50" s="88" t="s">
        <v>480</v>
      </c>
    </row>
    <row r="51" spans="2:13" ht="27.75" customHeight="1">
      <c r="B51" s="1173"/>
      <c r="C51" s="1174"/>
      <c r="D51" s="85"/>
      <c r="E51" s="1175" t="s">
        <v>36</v>
      </c>
      <c r="F51" s="1175"/>
      <c r="G51" s="1175"/>
      <c r="H51" s="1176"/>
      <c r="I51" s="86">
        <v>2638</v>
      </c>
      <c r="J51" s="87">
        <v>2635</v>
      </c>
      <c r="K51" s="87">
        <v>2581</v>
      </c>
      <c r="L51" s="87">
        <v>2706</v>
      </c>
      <c r="M51" s="88">
        <v>2754</v>
      </c>
    </row>
    <row r="52" spans="2:13" ht="27.75" customHeight="1" thickBot="1">
      <c r="B52" s="1177" t="s">
        <v>21</v>
      </c>
      <c r="C52" s="1178"/>
      <c r="D52" s="90"/>
      <c r="E52" s="1179" t="s">
        <v>37</v>
      </c>
      <c r="F52" s="1179"/>
      <c r="G52" s="1179"/>
      <c r="H52" s="1180"/>
      <c r="I52" s="91">
        <v>-728</v>
      </c>
      <c r="J52" s="92">
        <v>-711</v>
      </c>
      <c r="K52" s="92">
        <v>-1137</v>
      </c>
      <c r="L52" s="92">
        <v>-1718</v>
      </c>
      <c r="M52" s="93">
        <v>-757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199603</v>
      </c>
      <c r="E3" s="116"/>
      <c r="F3" s="117">
        <v>325581</v>
      </c>
      <c r="G3" s="118"/>
      <c r="H3" s="119"/>
    </row>
    <row r="4" spans="1:8">
      <c r="A4" s="120"/>
      <c r="B4" s="121"/>
      <c r="C4" s="122"/>
      <c r="D4" s="123">
        <v>172636</v>
      </c>
      <c r="E4" s="124"/>
      <c r="F4" s="125">
        <v>165116</v>
      </c>
      <c r="G4" s="126"/>
      <c r="H4" s="127"/>
    </row>
    <row r="5" spans="1:8">
      <c r="A5" s="108" t="s">
        <v>513</v>
      </c>
      <c r="B5" s="113"/>
      <c r="C5" s="114"/>
      <c r="D5" s="115">
        <v>110449</v>
      </c>
      <c r="E5" s="116"/>
      <c r="F5" s="117">
        <v>203567</v>
      </c>
      <c r="G5" s="118"/>
      <c r="H5" s="119"/>
    </row>
    <row r="6" spans="1:8">
      <c r="A6" s="120"/>
      <c r="B6" s="121"/>
      <c r="C6" s="122"/>
      <c r="D6" s="123">
        <v>81445</v>
      </c>
      <c r="E6" s="124"/>
      <c r="F6" s="125">
        <v>121137</v>
      </c>
      <c r="G6" s="126"/>
      <c r="H6" s="127"/>
    </row>
    <row r="7" spans="1:8">
      <c r="A7" s="108" t="s">
        <v>514</v>
      </c>
      <c r="B7" s="113"/>
      <c r="C7" s="114"/>
      <c r="D7" s="115">
        <v>109140</v>
      </c>
      <c r="E7" s="116"/>
      <c r="F7" s="117">
        <v>185018</v>
      </c>
      <c r="G7" s="118"/>
      <c r="H7" s="119"/>
    </row>
    <row r="8" spans="1:8">
      <c r="A8" s="120"/>
      <c r="B8" s="121"/>
      <c r="C8" s="122"/>
      <c r="D8" s="123">
        <v>81822</v>
      </c>
      <c r="E8" s="124"/>
      <c r="F8" s="125">
        <v>95064</v>
      </c>
      <c r="G8" s="126"/>
      <c r="H8" s="127"/>
    </row>
    <row r="9" spans="1:8">
      <c r="A9" s="108" t="s">
        <v>515</v>
      </c>
      <c r="B9" s="113"/>
      <c r="C9" s="114"/>
      <c r="D9" s="115">
        <v>275157</v>
      </c>
      <c r="E9" s="116"/>
      <c r="F9" s="117">
        <v>238802</v>
      </c>
      <c r="G9" s="118"/>
      <c r="H9" s="119"/>
    </row>
    <row r="10" spans="1:8">
      <c r="A10" s="120"/>
      <c r="B10" s="121"/>
      <c r="C10" s="122"/>
      <c r="D10" s="123">
        <v>143147</v>
      </c>
      <c r="E10" s="124"/>
      <c r="F10" s="125">
        <v>128562</v>
      </c>
      <c r="G10" s="126"/>
      <c r="H10" s="127"/>
    </row>
    <row r="11" spans="1:8">
      <c r="A11" s="108" t="s">
        <v>516</v>
      </c>
      <c r="B11" s="113"/>
      <c r="C11" s="114"/>
      <c r="D11" s="115">
        <v>563429</v>
      </c>
      <c r="E11" s="116"/>
      <c r="F11" s="117">
        <v>288550</v>
      </c>
      <c r="G11" s="118"/>
      <c r="H11" s="119"/>
    </row>
    <row r="12" spans="1:8">
      <c r="A12" s="120"/>
      <c r="B12" s="121"/>
      <c r="C12" s="128"/>
      <c r="D12" s="123">
        <v>152512</v>
      </c>
      <c r="E12" s="124"/>
      <c r="F12" s="125">
        <v>141525</v>
      </c>
      <c r="G12" s="126"/>
      <c r="H12" s="127"/>
    </row>
    <row r="13" spans="1:8">
      <c r="A13" s="108"/>
      <c r="B13" s="113"/>
      <c r="C13" s="129"/>
      <c r="D13" s="130">
        <v>251556</v>
      </c>
      <c r="E13" s="131"/>
      <c r="F13" s="132">
        <v>248304</v>
      </c>
      <c r="G13" s="133"/>
      <c r="H13" s="119"/>
    </row>
    <row r="14" spans="1:8">
      <c r="A14" s="120"/>
      <c r="B14" s="121"/>
      <c r="C14" s="122"/>
      <c r="D14" s="123">
        <v>126312</v>
      </c>
      <c r="E14" s="124"/>
      <c r="F14" s="125">
        <v>130281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17.88</v>
      </c>
      <c r="C19" s="134">
        <f>ROUND(VALUE(SUBSTITUTE(実質収支比率等に係る経年分析!G$48,"▲","-")),2)</f>
        <v>34.86</v>
      </c>
      <c r="D19" s="134">
        <f>ROUND(VALUE(SUBSTITUTE(実質収支比率等に係る経年分析!H$48,"▲","-")),2)</f>
        <v>34.01</v>
      </c>
      <c r="E19" s="134">
        <f>ROUND(VALUE(SUBSTITUTE(実質収支比率等に係る経年分析!I$48,"▲","-")),2)</f>
        <v>18.77</v>
      </c>
      <c r="F19" s="134">
        <f>ROUND(VALUE(SUBSTITUTE(実質収支比率等に係る経年分析!J$48,"▲","-")),2)</f>
        <v>27.14</v>
      </c>
    </row>
    <row r="20" spans="1:11">
      <c r="A20" s="134" t="s">
        <v>42</v>
      </c>
      <c r="B20" s="134">
        <f>ROUND(VALUE(SUBSTITUTE(実質収支比率等に係る経年分析!F$47,"▲","-")),2)</f>
        <v>62.41</v>
      </c>
      <c r="C20" s="134">
        <f>ROUND(VALUE(SUBSTITUTE(実質収支比率等に係る経年分析!G$47,"▲","-")),2)</f>
        <v>60.29</v>
      </c>
      <c r="D20" s="134">
        <f>ROUND(VALUE(SUBSTITUTE(実質収支比率等に係る経年分析!H$47,"▲","-")),2)</f>
        <v>58.9</v>
      </c>
      <c r="E20" s="134">
        <f>ROUND(VALUE(SUBSTITUTE(実質収支比率等に係る経年分析!I$47,"▲","-")),2)</f>
        <v>67.89</v>
      </c>
      <c r="F20" s="134">
        <f>ROUND(VALUE(SUBSTITUTE(実質収支比率等に係る経年分析!J$47,"▲","-")),2)</f>
        <v>62.14</v>
      </c>
    </row>
    <row r="21" spans="1:11">
      <c r="A21" s="134" t="s">
        <v>43</v>
      </c>
      <c r="B21" s="134">
        <f>IF(ISNUMBER(VALUE(SUBSTITUTE(実質収支比率等に係る経年分析!F$49,"▲","-"))),ROUND(VALUE(SUBSTITUTE(実質収支比率等に係る経年分析!F$49,"▲","-")),2),NA())</f>
        <v>19.61</v>
      </c>
      <c r="C21" s="134">
        <f>IF(ISNUMBER(VALUE(SUBSTITUTE(実質収支比率等に係る経年分析!G$49,"▲","-"))),ROUND(VALUE(SUBSTITUTE(実質収支比率等に係る経年分析!G$49,"▲","-")),2),NA())</f>
        <v>11.45</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-7.55</v>
      </c>
      <c r="F21" s="134">
        <f>IF(ISNUMBER(VALUE(SUBSTITUTE(実質収支比率等に係る経年分析!J$49,"▲","-"))),ROUND(VALUE(SUBSTITUTE(実質収支比率等に係る経年分析!J$49,"▲","-")),2),NA())</f>
        <v>-0.8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国民健康保険明神診療所特別会計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0.57999999999999996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国民健康保険七川診療所特別会計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へき地診療所特別会計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0.28000000000000003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0.56999999999999995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17.760000000000002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33.659999999999997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26.98</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328</v>
      </c>
      <c r="E42" s="136"/>
      <c r="F42" s="136"/>
      <c r="G42" s="136">
        <f>'実質公債費比率（分子）の構造'!L$52</f>
        <v>305</v>
      </c>
      <c r="H42" s="136"/>
      <c r="I42" s="136"/>
      <c r="J42" s="136">
        <f>'実質公債費比率（分子）の構造'!M$52</f>
        <v>291</v>
      </c>
      <c r="K42" s="136"/>
      <c r="L42" s="136"/>
      <c r="M42" s="136">
        <f>'実質公債費比率（分子）の構造'!N$52</f>
        <v>283</v>
      </c>
      <c r="N42" s="136"/>
      <c r="O42" s="136"/>
      <c r="P42" s="136">
        <f>'実質公債費比率（分子）の構造'!O$52</f>
        <v>290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12</v>
      </c>
      <c r="C45" s="136"/>
      <c r="D45" s="136"/>
      <c r="E45" s="136">
        <f>'実質公債費比率（分子）の構造'!L$49</f>
        <v>13</v>
      </c>
      <c r="F45" s="136"/>
      <c r="G45" s="136"/>
      <c r="H45" s="136">
        <f>'実質公債費比率（分子）の構造'!M$49</f>
        <v>12</v>
      </c>
      <c r="I45" s="136"/>
      <c r="J45" s="136"/>
      <c r="K45" s="136">
        <f>'実質公債費比率（分子）の構造'!N$49</f>
        <v>13</v>
      </c>
      <c r="L45" s="136"/>
      <c r="M45" s="136"/>
      <c r="N45" s="136">
        <f>'実質公債費比率（分子）の構造'!O$49</f>
        <v>12</v>
      </c>
      <c r="O45" s="136"/>
      <c r="P45" s="136"/>
    </row>
    <row r="46" spans="1:16">
      <c r="A46" s="136" t="s">
        <v>54</v>
      </c>
      <c r="B46" s="136">
        <f>'実質公債費比率（分子）の構造'!K$48</f>
        <v>6</v>
      </c>
      <c r="C46" s="136"/>
      <c r="D46" s="136"/>
      <c r="E46" s="136">
        <f>'実質公債費比率（分子）の構造'!L$48</f>
        <v>5</v>
      </c>
      <c r="F46" s="136"/>
      <c r="G46" s="136"/>
      <c r="H46" s="136">
        <f>'実質公債費比率（分子）の構造'!M$48</f>
        <v>6</v>
      </c>
      <c r="I46" s="136"/>
      <c r="J46" s="136"/>
      <c r="K46" s="136">
        <f>'実質公債費比率（分子）の構造'!N$48</f>
        <v>3</v>
      </c>
      <c r="L46" s="136"/>
      <c r="M46" s="136"/>
      <c r="N46" s="136">
        <f>'実質公債費比率（分子）の構造'!O$48</f>
        <v>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473</v>
      </c>
      <c r="C49" s="136"/>
      <c r="D49" s="136"/>
      <c r="E49" s="136">
        <f>'実質公債費比率（分子）の構造'!L$45</f>
        <v>433</v>
      </c>
      <c r="F49" s="136"/>
      <c r="G49" s="136"/>
      <c r="H49" s="136">
        <f>'実質公債費比率（分子）の構造'!M$45</f>
        <v>404</v>
      </c>
      <c r="I49" s="136"/>
      <c r="J49" s="136"/>
      <c r="K49" s="136">
        <f>'実質公債費比率（分子）の構造'!N$45</f>
        <v>384</v>
      </c>
      <c r="L49" s="136"/>
      <c r="M49" s="136"/>
      <c r="N49" s="136">
        <f>'実質公債費比率（分子）の構造'!O$45</f>
        <v>378</v>
      </c>
      <c r="O49" s="136"/>
      <c r="P49" s="136"/>
    </row>
    <row r="50" spans="1:16">
      <c r="A50" s="136" t="s">
        <v>58</v>
      </c>
      <c r="B50" s="136" t="e">
        <f>NA()</f>
        <v>#N/A</v>
      </c>
      <c r="C50" s="136">
        <f>IF(ISNUMBER('実質公債費比率（分子）の構造'!K$53),'実質公債費比率（分子）の構造'!K$53,NA())</f>
        <v>163</v>
      </c>
      <c r="D50" s="136" t="e">
        <f>NA()</f>
        <v>#N/A</v>
      </c>
      <c r="E50" s="136" t="e">
        <f>NA()</f>
        <v>#N/A</v>
      </c>
      <c r="F50" s="136">
        <f>IF(ISNUMBER('実質公債費比率（分子）の構造'!L$53),'実質公債費比率（分子）の構造'!L$53,NA())</f>
        <v>146</v>
      </c>
      <c r="G50" s="136" t="e">
        <f>NA()</f>
        <v>#N/A</v>
      </c>
      <c r="H50" s="136" t="e">
        <f>NA()</f>
        <v>#N/A</v>
      </c>
      <c r="I50" s="136">
        <f>IF(ISNUMBER('実質公債費比率（分子）の構造'!M$53),'実質公債費比率（分子）の構造'!M$53,NA())</f>
        <v>131</v>
      </c>
      <c r="J50" s="136" t="e">
        <f>NA()</f>
        <v>#N/A</v>
      </c>
      <c r="K50" s="136" t="e">
        <f>NA()</f>
        <v>#N/A</v>
      </c>
      <c r="L50" s="136">
        <f>IF(ISNUMBER('実質公債費比率（分子）の構造'!N$53),'実質公債費比率（分子）の構造'!N$53,NA())</f>
        <v>117</v>
      </c>
      <c r="M50" s="136" t="e">
        <f>NA()</f>
        <v>#N/A</v>
      </c>
      <c r="N50" s="136" t="e">
        <f>NA()</f>
        <v>#N/A</v>
      </c>
      <c r="O50" s="136">
        <f>IF(ISNUMBER('実質公債費比率（分子）の構造'!O$53),'実質公債費比率（分子）の構造'!O$53,NA())</f>
        <v>102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2638</v>
      </c>
      <c r="E56" s="135"/>
      <c r="F56" s="135"/>
      <c r="G56" s="135">
        <f>'将来負担比率（分子）の構造'!J$51</f>
        <v>2635</v>
      </c>
      <c r="H56" s="135"/>
      <c r="I56" s="135"/>
      <c r="J56" s="135">
        <f>'将来負担比率（分子）の構造'!K$51</f>
        <v>2581</v>
      </c>
      <c r="K56" s="135"/>
      <c r="L56" s="135"/>
      <c r="M56" s="135">
        <f>'将来負担比率（分子）の構造'!L$51</f>
        <v>2706</v>
      </c>
      <c r="N56" s="135"/>
      <c r="O56" s="135"/>
      <c r="P56" s="135">
        <f>'将来負担比率（分子）の構造'!M$51</f>
        <v>2754</v>
      </c>
    </row>
    <row r="57" spans="1:16">
      <c r="A57" s="135" t="s">
        <v>35</v>
      </c>
      <c r="B57" s="135"/>
      <c r="C57" s="135"/>
      <c r="D57" s="135">
        <f>'将来負担比率（分子）の構造'!I$50</f>
        <v>20</v>
      </c>
      <c r="E57" s="135"/>
      <c r="F57" s="135"/>
      <c r="G57" s="135">
        <f>'将来負担比率（分子）の構造'!J$50</f>
        <v>12</v>
      </c>
      <c r="H57" s="135"/>
      <c r="I57" s="135"/>
      <c r="J57" s="135">
        <f>'将来負担比率（分子）の構造'!K$50</f>
        <v>4</v>
      </c>
      <c r="K57" s="135"/>
      <c r="L57" s="135"/>
      <c r="M57" s="135">
        <f>'将来負担比率（分子）の構造'!L$50</f>
        <v>4</v>
      </c>
      <c r="N57" s="135"/>
      <c r="O57" s="135"/>
      <c r="P57" s="135" t="str">
        <f>'将来負担比率（分子）の構造'!M$50</f>
        <v>-</v>
      </c>
    </row>
    <row r="58" spans="1:16">
      <c r="A58" s="135" t="s">
        <v>34</v>
      </c>
      <c r="B58" s="135"/>
      <c r="C58" s="135"/>
      <c r="D58" s="135">
        <f>'将来負担比率（分子）の構造'!I$49</f>
        <v>2475</v>
      </c>
      <c r="E58" s="135"/>
      <c r="F58" s="135"/>
      <c r="G58" s="135">
        <f>'将来負担比率（分子）の構造'!J$49</f>
        <v>2362</v>
      </c>
      <c r="H58" s="135"/>
      <c r="I58" s="135"/>
      <c r="J58" s="135">
        <f>'将来負担比率（分子）の構造'!K$49</f>
        <v>2729</v>
      </c>
      <c r="K58" s="135"/>
      <c r="L58" s="135"/>
      <c r="M58" s="135">
        <f>'将来負担比率（分子）の構造'!L$49</f>
        <v>3413</v>
      </c>
      <c r="N58" s="135"/>
      <c r="O58" s="135"/>
      <c r="P58" s="135">
        <f>'将来負担比率（分子）の構造'!M$49</f>
        <v>2745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812</v>
      </c>
      <c r="C62" s="135"/>
      <c r="D62" s="135"/>
      <c r="E62" s="135">
        <f>'将来負担比率（分子）の構造'!J$45</f>
        <v>808</v>
      </c>
      <c r="F62" s="135"/>
      <c r="G62" s="135"/>
      <c r="H62" s="135">
        <f>'将来負担比率（分子）の構造'!K$45</f>
        <v>801</v>
      </c>
      <c r="I62" s="135"/>
      <c r="J62" s="135"/>
      <c r="K62" s="135">
        <f>'将来負担比率（分子）の構造'!L$45</f>
        <v>779</v>
      </c>
      <c r="L62" s="135"/>
      <c r="M62" s="135"/>
      <c r="N62" s="135">
        <f>'将来負担比率（分子）の構造'!M$45</f>
        <v>792</v>
      </c>
      <c r="O62" s="135"/>
      <c r="P62" s="135"/>
    </row>
    <row r="63" spans="1:16">
      <c r="A63" s="135" t="s">
        <v>28</v>
      </c>
      <c r="B63" s="135">
        <f>'将来負担比率（分子）の構造'!I$44</f>
        <v>113</v>
      </c>
      <c r="C63" s="135"/>
      <c r="D63" s="135"/>
      <c r="E63" s="135">
        <f>'将来負担比率（分子）の構造'!J$44</f>
        <v>115</v>
      </c>
      <c r="F63" s="135"/>
      <c r="G63" s="135"/>
      <c r="H63" s="135">
        <f>'将来負担比率（分子）の構造'!K$44</f>
        <v>131</v>
      </c>
      <c r="I63" s="135"/>
      <c r="J63" s="135"/>
      <c r="K63" s="135">
        <f>'将来負担比率（分子）の構造'!L$44</f>
        <v>289</v>
      </c>
      <c r="L63" s="135"/>
      <c r="M63" s="135"/>
      <c r="N63" s="135">
        <f>'将来負担比率（分子）の構造'!M$44</f>
        <v>271</v>
      </c>
      <c r="O63" s="135"/>
      <c r="P63" s="135"/>
    </row>
    <row r="64" spans="1:16">
      <c r="A64" s="135" t="s">
        <v>27</v>
      </c>
      <c r="B64" s="135">
        <f>'将来負担比率（分子）の構造'!I$43</f>
        <v>33</v>
      </c>
      <c r="C64" s="135"/>
      <c r="D64" s="135"/>
      <c r="E64" s="135">
        <f>'将来負担比率（分子）の構造'!J$43</f>
        <v>29</v>
      </c>
      <c r="F64" s="135"/>
      <c r="G64" s="135"/>
      <c r="H64" s="135">
        <f>'将来負担比率（分子）の構造'!K$43</f>
        <v>28</v>
      </c>
      <c r="I64" s="135"/>
      <c r="J64" s="135"/>
      <c r="K64" s="135">
        <f>'将来負担比率（分子）の構造'!L$43</f>
        <v>29</v>
      </c>
      <c r="L64" s="135"/>
      <c r="M64" s="135"/>
      <c r="N64" s="135">
        <f>'将来負担比率（分子）の構造'!M$43</f>
        <v>186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3447</v>
      </c>
      <c r="C66" s="135"/>
      <c r="D66" s="135"/>
      <c r="E66" s="135">
        <f>'将来負担比率（分子）の構造'!J$41</f>
        <v>3345</v>
      </c>
      <c r="F66" s="135"/>
      <c r="G66" s="135"/>
      <c r="H66" s="135">
        <f>'将来負担比率（分子）の構造'!K$41</f>
        <v>3217</v>
      </c>
      <c r="I66" s="135"/>
      <c r="J66" s="135"/>
      <c r="K66" s="135">
        <f>'将来負担比率（分子）の構造'!L$41</f>
        <v>3307</v>
      </c>
      <c r="L66" s="135"/>
      <c r="M66" s="135"/>
      <c r="N66" s="135">
        <f>'将来負担比率（分子）の構造'!M$41</f>
        <v>3493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2016-04-12T10:07:04Z</cp:lastPrinted>
  <dcterms:created xsi:type="dcterms:W3CDTF">2016-02-15T01:55:22Z</dcterms:created>
  <dcterms:modified xsi:type="dcterms:W3CDTF">2016-04-28T13:36:28Z</dcterms:modified>
  <cp:category/>
</cp:coreProperties>
</file>