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88" i="11" l="1"/>
  <c r="AF88" i="11"/>
  <c r="AU63" i="11"/>
  <c r="AP63" i="11"/>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l="1"/>
  <c r="BE34" i="9"/>
  <c r="BE35" i="9" s="1"/>
  <c r="BE36" i="9" s="1"/>
  <c r="BE37" i="9" s="1"/>
</calcChain>
</file>

<file path=xl/sharedStrings.xml><?xml version="1.0" encoding="utf-8"?>
<sst xmlns="http://schemas.openxmlformats.org/spreadsheetml/2006/main" count="1011" uniqueCount="553">
  <si>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</si>
  <si>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</si>
  <si>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</si>
  <si>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</si>
  <si>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</si>
  <si>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</si>
  <si>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</si>
  <si>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</si>
  <si>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</si>
  <si>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</si>
  <si>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</si>
  <si>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</si>
  <si>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</si>
  <si>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</si>
  <si>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</si>
  <si>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</si>
  <si>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</si>
  <si>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</si>
  <si>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</si>
  <si>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</si>
  <si>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</si>
  <si>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</si>
  <si>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</si>
  <si>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</si>
  <si>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</si>
  <si>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</si>
  <si>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</si>
  <si>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</si>
  <si>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</si>
  <si>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</si>
  <si>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</si>
  <si>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</si>
  <si>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</si>
  <si>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</si>
  <si>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</si>
  <si>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</si>
  <si>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</si>
  <si>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</si>
  <si>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</si>
  <si>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</si>
  <si>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</si>
  <si>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</si>
  <si>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</si>
  <si>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</si>
  <si>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</si>
  <si>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</si>
  <si>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</si>
  <si>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</si>
  <si>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</si>
  <si>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</si>
  <si>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</si>
  <si>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</si>
  <si>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</si>
  <si>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</si>
  <si>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</si>
  <si>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</si>
  <si>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</si>
  <si>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</si>
  <si>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</si>
  <si>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</si>
  <si>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</si>
  <si>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</si>
  <si>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</si>
  <si>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</si>
  <si>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</si>
  <si>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</si>
  <si>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</si>
  <si>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</si>
  <si>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</si>
  <si>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</si>
  <si>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</si>
  <si>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</si>
  <si>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</si>
  <si>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</si>
  <si>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</si>
  <si>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</si>
  <si>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</si>
  <si>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</si>
  <si>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</si>
  <si>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</si>
  <si>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</si>
  <si>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</si>
  <si>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</si>
  <si>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</si>
  <si>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</si>
  <si>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</si>
  <si>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</si>
  <si>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</si>
  <si>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</si>
  <si>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</si>
  <si>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</si>
  <si>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</si>
  <si>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</si>
  <si>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</si>
  <si>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</si>
  <si>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</si>
  <si>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</si>
  <si>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</si>
  <si>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</si>
  <si>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</si>
  <si>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</si>
  <si>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</si>
  <si>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</si>
  <si>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</si>
  <si>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</si>
  <si>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</si>
  <si>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</si>
  <si>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</si>
  <si>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</si>
  <si>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</si>
  <si>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</si>
  <si>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</si>
  <si>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</si>
  <si>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</si>
  <si>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</si>
  <si>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</si>
  <si>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</si>
  <si>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</si>
  <si>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</si>
  <si>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</si>
  <si>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</si>
  <si>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</si>
  <si>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</si>
  <si>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</si>
  <si>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</si>
  <si>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</si>
  <si>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</si>
  <si>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</si>
  <si>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</si>
  <si>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</si>
  <si>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</si>
  <si>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</si>
  <si>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</si>
  <si>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</si>
  <si>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</si>
  <si>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</si>
  <si>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</si>
  <si>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</si>
  <si>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</si>
  <si>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</si>
  <si>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</si>
  <si>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</si>
  <si>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</si>
  <si>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</si>
  <si>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</si>
  <si>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</si>
  <si>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</si>
  <si>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</si>
  <si>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</si>
  <si>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</si>
  <si>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</si>
  <si>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</si>
  <si>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</si>
  <si>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</si>
  <si>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</si>
  <si>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</si>
  <si>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</si>
  <si>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</si>
  <si>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</si>
  <si>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</si>
  <si>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</si>
  <si>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</si>
  <si>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</si>
  <si>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</si>
  <si>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</si>
  <si>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</si>
  <si>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</si>
  <si>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</si>
  <si>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</si>
  <si>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</si>
  <si>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</si>
  <si>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</si>
  <si>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</si>
  <si>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</si>
  <si>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</si>
  <si>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</si>
  <si>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</si>
  <si>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</si>
  <si>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</si>
  <si>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</si>
  <si>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</si>
  <si>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</si>
  <si>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</si>
  <si>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</si>
  <si>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</si>
  <si>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</si>
  <si>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</si>
  <si>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</si>
  <si>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</si>
  <si>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</si>
  <si>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</si>
  <si>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</si>
  <si>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</si>
  <si>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</si>
  <si>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</si>
  <si>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</si>
  <si>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和歌山県高野町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</si>
  <si>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</si>
  <si>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</si>
  <si>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</si>
  <si>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</si>
  <si>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</si>
  <si>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</si>
  <si>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</si>
  <si>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</si>
  <si>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</si>
  <si>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</si>
  <si>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</si>
  <si>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</si>
  <si>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</si>
  <si>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</si>
  <si>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</si>
  <si>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</si>
  <si>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</si>
  <si>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</si>
  <si>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</si>
  <si>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</si>
  <si>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</si>
  <si>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</si>
  <si>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</si>
  <si>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</si>
  <si>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</si>
  <si>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</si>
  <si>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</si>
  <si>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</si>
  <si>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</si>
  <si>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</si>
  <si>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</si>
  <si>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</si>
  <si>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</si>
  <si>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</si>
  <si>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</si>
  <si>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</si>
  <si>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</si>
  <si>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</si>
  <si>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</si>
  <si>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</si>
  <si>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</si>
  <si>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</si>
  <si>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</si>
  <si>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</si>
  <si>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</si>
  <si>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</si>
  <si>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</si>
  <si>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</si>
  <si>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</si>
  <si>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</si>
  <si>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</si>
  <si>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</si>
  <si>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</si>
  <si>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</si>
  <si>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</si>
  <si>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</si>
  <si>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</si>
  <si>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</si>
  <si>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</si>
  <si>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</si>
  <si>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</si>
  <si>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</si>
  <si>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</si>
  <si>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</si>
  <si>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</si>
  <si>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</si>
  <si>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</si>
  <si>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</si>
  <si>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</si>
  <si>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</si>
  <si>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</si>
  <si>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</si>
  <si>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</si>
  <si>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</si>
  <si>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</si>
  <si>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</si>
  <si>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</si>
  <si>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</si>
  <si>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</si>
  <si>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</si>
  <si>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</si>
  <si>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</si>
  <si>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</si>
  <si>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</si>
  <si>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</si>
  <si>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</si>
  <si>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</si>
  <si>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</si>
  <si>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</si>
  <si>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</si>
  <si>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</si>
  <si>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</si>
  <si>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</si>
  <si>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</si>
  <si>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</si>
  <si>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</si>
  <si>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</si>
  <si>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</si>
  <si>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</si>
  <si>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</si>
  <si>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</si>
  <si>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</si>
  <si>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</si>
  <si>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</si>
  <si>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</si>
  <si>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</si>
  <si>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</si>
  <si>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</si>
  <si>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</si>
  <si>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</si>
  <si>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</si>
  <si>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</si>
  <si>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</si>
  <si>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</si>
  <si>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</si>
  <si>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</si>
  <si>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</si>
  <si>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</si>
  <si>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</si>
  <si>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</si>
  <si>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</si>
  <si>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</si>
  <si>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</si>
  <si>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</si>
  <si>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</si>
  <si>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</si>
  <si>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</si>
  <si>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</si>
  <si>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</si>
  <si>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</si>
  <si>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</si>
  <si>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</si>
  <si>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</si>
  <si>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</si>
  <si>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</si>
  <si>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</si>
  <si>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</si>
  <si>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</si>
  <si>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</si>
  <si>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</si>
  <si>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</si>
  <si>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</si>
  <si>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</si>
  <si>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</si>
  <si>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</si>
  <si>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</si>
  <si>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</si>
  <si>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</si>
  <si>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</si>
  <si>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</si>
  <si>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和歌山県高野町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</si>
  <si>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</si>
  <si>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</si>
  <si>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</si>
  <si>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</si>
  <si>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</si>
  <si>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</si>
  <si>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</si>
  <si>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</si>
  <si>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</si>
  <si>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</si>
  <si>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</si>
  <si>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</si>
  <si>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</si>
  <si>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</si>
  <si>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</si>
  <si>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</si>
  <si>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</si>
  <si>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</si>
  <si>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</si>
  <si>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</si>
  <si>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</si>
  <si>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</si>
  <si>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</si>
  <si>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</si>
  <si>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</si>
  <si>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</si>
  <si>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</si>
  <si>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</si>
  <si>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</si>
  <si>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</si>
  <si>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</si>
  <si>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</si>
  <si>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</si>
  <si>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</si>
  <si>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</si>
  <si>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</si>
  <si>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</si>
  <si>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</si>
  <si>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</si>
  <si>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</si>
  <si>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</si>
  <si>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</si>
  <si>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</si>
  <si>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</si>
  <si>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</si>
  <si>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</si>
  <si>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</si>
  <si>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</si>
  <si>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</si>
  <si>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</si>
  <si>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</si>
  <si>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</si>
  <si>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</si>
  <si>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</si>
  <si>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</si>
  <si>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</si>
  <si>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</si>
  <si>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</si>
  <si>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</si>
  <si>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</si>
  <si>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</si>
  <si>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</si>
  <si>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</si>
  <si>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</si>
  <si>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</si>
  <si>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</si>
  <si>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</si>
  <si>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</si>
  <si>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</si>
  <si>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</si>
  <si>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</si>
  <si>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</si>
  <si>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</si>
  <si>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</si>
  <si>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</si>
  <si>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</si>
  <si>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</si>
  <si>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</si>
  <si>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</si>
  <si>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</si>
  <si>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</si>
  <si>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</si>
  <si>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</si>
  <si>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</si>
  <si>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</si>
  <si>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</si>
  <si>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</si>
  <si>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</si>
  <si>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</si>
  <si>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</si>
  <si>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</si>
  <si>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</si>
  <si>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</si>
  <si>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</si>
  <si>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</si>
  <si>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</si>
  <si>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</si>
  <si>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</si>
  <si>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</si>
  <si>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</si>
  <si>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</si>
  <si>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</si>
  <si>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</si>
  <si>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</si>
  <si>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</si>
  <si>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</si>
  <si>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</si>
  <si>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</si>
  <si>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</si>
  <si>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</si>
  <si>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</si>
  <si>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</si>
  <si>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</si>
  <si>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</si>
  <si>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</si>
  <si>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</si>
  <si>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</si>
  <si>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</si>
  <si>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</si>
  <si>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</si>
  <si>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</si>
  <si>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</si>
  <si>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</si>
  <si>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</si>
  <si>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</si>
  <si>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</si>
  <si>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</si>
  <si>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</si>
  <si>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</si>
  <si>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</si>
  <si>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</si>
  <si>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</si>
  <si>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</si>
  <si>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</si>
  <si>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</si>
  <si>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</si>
  <si>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</si>
  <si>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</si>
  <si>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</si>
  <si>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</si>
  <si>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</si>
  <si>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</si>
  <si>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</si>
  <si>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</si>
  <si>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</si>
  <si>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</si>
  <si>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</si>
  <si>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</si>
  <si>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</si>
  <si>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</si>
  <si>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</si>
  <si>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</si>
  <si>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</si>
  <si>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</si>
  <si>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</si>
  <si>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</si>
  <si>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</si>
  <si>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</si>
  <si>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</si>
  <si>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</si>
  <si>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</si>
  <si>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</si>
  <si>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</si>
  <si>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</si>
  <si>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</si>
  <si>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</si>
  <si>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</si>
  <si>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</si>
  <si>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</si>
  <si>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</si>
  <si>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</si>
  <si>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</si>
  <si>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</si>
  <si>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</si>
  <si>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</si>
  <si>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</si>
  <si>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</si>
  <si>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</si>
  <si>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0.33</t>
  </si>
  <si>
    <t>▲ 1.30</t>
  </si>
  <si>
    <t>一般会計</t>
  </si>
  <si>
    <t>高野町国民健康保険特別会計</t>
  </si>
  <si>
    <t>高野町水道事業会計</t>
  </si>
  <si>
    <t>高野町介護保険特別会計</t>
  </si>
  <si>
    <t>高野町国民健康保険高野山総合診療所特別会計</t>
  </si>
  <si>
    <t>高野町下水道特別会計</t>
  </si>
  <si>
    <t>高野町国民健康保険富貴診療所特別会計</t>
  </si>
  <si>
    <t>高野町後期高齢者医療特別会計</t>
  </si>
  <si>
    <t>その他会計（赤字）</t>
  </si>
  <si>
    <t>その他会計（黒字）</t>
  </si>
  <si>
    <t>-</t>
    <phoneticPr fontId="2"/>
  </si>
  <si>
    <t>-</t>
    <phoneticPr fontId="2"/>
  </si>
  <si>
    <t>-</t>
    <phoneticPr fontId="2"/>
  </si>
  <si>
    <t>-</t>
    <phoneticPr fontId="2"/>
  </si>
  <si>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</si>
  <si>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</si>
  <si>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</si>
  <si>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橋本周辺広域市町村圏組合</t>
    <rPh sb="0" eb="2">
      <t>ハシモト</t>
    </rPh>
    <rPh sb="2" eb="4">
      <t>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</si>
  <si>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2">
      <t>クニ</t>
    </rPh>
    <rPh sb="22" eb="23">
      <t>シロ</t>
    </rPh>
    <rPh sb="23" eb="24">
      <t>リョウ</t>
    </rPh>
    <phoneticPr fontId="2"/>
  </si>
  <si>
    <t>伊都郡町村及び橋本市児童福祉施設事務組合（わかくさ）</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</si>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</sst>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168916</c:v>
                </c:pt>
                <c:pt idx="1">
                  <c:v>88988</c:v>
                </c:pt>
                <c:pt idx="2">
                  <c:v>99663</c:v>
                </c:pt>
                <c:pt idx="3">
                  <c:v>183041</c:v>
                </c:pt>
                <c:pt idx="4">
                  <c:v>231515</c:v>
                </c:pt>
              </c:numCache>
            </c:numRef>
          </c:val>
          <c:smooth val="0"/>
        </c:ser>
        <c:dLbls>
          <c:showLegendKey val="0"/>
          <c:showVal val="0"/>
          <c:showCatName val="0"/>
          <c:showSerName val="0"/>
          <c:showPercent val="0"/>
          <c:showBubbleSize val="0"/>
        </c:dLbls>
        <c:marker val="1"/>
        <c:smooth val="0"/>
        <c:axId val="126144512"/>
        <c:axId val="126146432"/>
      </c:lineChart>
      <c:catAx>
        <c:axId val="126144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146432"/>
        <c:crosses val="autoZero"/>
        <c:auto val="1"/>
        <c:lblAlgn val="ctr"/>
        <c:lblOffset val="100"/>
        <c:tickLblSkip val="1"/>
        <c:tickMarkSkip val="1"/>
        <c:noMultiLvlLbl val="0"/>
      </c:catAx>
      <c:valAx>
        <c:axId val="1261464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14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9.24</c:v>
                </c:pt>
                <c:pt idx="1">
                  <c:v>9.3000000000000007</c:v>
                </c:pt>
                <c:pt idx="2">
                  <c:v>3.85</c:v>
                </c:pt>
                <c:pt idx="3">
                  <c:v>6.42</c:v>
                </c:pt>
                <c:pt idx="4">
                  <c:v>7.23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45.02</c:v>
                </c:pt>
                <c:pt idx="1">
                  <c:v>54.21</c:v>
                </c:pt>
                <c:pt idx="2">
                  <c:v>60.22</c:v>
                </c:pt>
                <c:pt idx="3">
                  <c:v>55.92</c:v>
                </c:pt>
                <c:pt idx="4">
                  <c:v>57.94</c:v>
                </c:pt>
              </c:numCache>
            </c:numRef>
          </c:val>
        </c:ser>
        <c:dLbls>
          <c:showLegendKey val="0"/>
          <c:showVal val="0"/>
          <c:showCatName val="0"/>
          <c:showSerName val="0"/>
          <c:showPercent val="0"/>
          <c:showBubbleSize val="0"/>
        </c:dLbls>
        <c:gapWidth val="250"/>
        <c:overlap val="100"/>
        <c:axId val="135367296"/>
        <c:axId val="13538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14.2</c:v>
                </c:pt>
                <c:pt idx="1">
                  <c:v>7.36</c:v>
                </c:pt>
                <c:pt idx="2">
                  <c:v>-0.33</c:v>
                </c:pt>
                <c:pt idx="3">
                  <c:v>-1.3</c:v>
                </c:pt>
                <c:pt idx="4">
                  <c:v>0.59</c:v>
                </c:pt>
              </c:numCache>
            </c:numRef>
          </c:val>
          <c:smooth val="0"/>
        </c:ser>
        <c:dLbls>
          <c:showLegendKey val="0"/>
          <c:showVal val="0"/>
          <c:showCatName val="0"/>
          <c:showSerName val="0"/>
          <c:showPercent val="0"/>
          <c:showBubbleSize val="0"/>
        </c:dLbls>
        <c:marker val="1"/>
        <c:smooth val="0"/>
        <c:axId val="135367296"/>
        <c:axId val="135381760"/>
      </c:lineChart>
      <c:catAx>
        <c:axId val="13536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381760"/>
        <c:crosses val="autoZero"/>
        <c:auto val="1"/>
        <c:lblAlgn val="ctr"/>
        <c:lblOffset val="100"/>
        <c:tickLblSkip val="1"/>
        <c:tickMarkSkip val="1"/>
        <c:noMultiLvlLbl val="0"/>
      </c:catAx>
      <c:valAx>
        <c:axId val="13538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6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1.67</c:v>
                </c:pt>
                <c:pt idx="2">
                  <c:v>#N/A</c:v>
                </c:pt>
                <c:pt idx="3">
                  <c:v>2.0499999999999998</c:v>
                </c:pt>
                <c:pt idx="4">
                  <c:v>#N/A</c:v>
                </c:pt>
                <c:pt idx="5">
                  <c:v>0.24</c:v>
                </c:pt>
                <c:pt idx="6">
                  <c:v>#N/A</c:v>
                </c:pt>
                <c:pt idx="7">
                  <c:v>0.19</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高野町後期高齢者医療特別会計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0.15</c:v>
                </c:pt>
                <c:pt idx="4">
                  <c:v>#N/A</c:v>
                </c:pt>
                <c:pt idx="5">
                  <c:v>0.18</c:v>
                </c:pt>
                <c:pt idx="6">
                  <c:v>#N/A</c:v>
                </c:pt>
                <c:pt idx="7">
                  <c:v>0.27</c:v>
                </c:pt>
                <c:pt idx="8">
                  <c:v>#N/A</c:v>
                </c:pt>
                <c:pt idx="9">
                  <c:v>0.17</c:v>
                </c:pt>
              </c:numCache>
            </c:numRef>
          </c:val>
        </c:ser>
        <c:ser>
          <c:idx val="3"/>
          <c:order val="3"/>
          <c:tx>
            <c:strRef>
              <c:f>データシート!$A$30</c:f>
              <c:strCache>
                <c:ptCount val="1"/>
                <c:pt idx="0">
                  <c:v>高野町国民健康保険富貴診療所特別会計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0.27</c:v>
                </c:pt>
                <c:pt idx="2">
                  <c:v>#N/A</c:v>
                </c:pt>
                <c:pt idx="3">
                  <c:v>0.24</c:v>
                </c:pt>
                <c:pt idx="4">
                  <c:v>#N/A</c:v>
                </c:pt>
                <c:pt idx="5">
                  <c:v>0.26</c:v>
                </c:pt>
                <c:pt idx="6">
                  <c:v>#N/A</c:v>
                </c:pt>
                <c:pt idx="7">
                  <c:v>0.16</c:v>
                </c:pt>
                <c:pt idx="8">
                  <c:v>#N/A</c:v>
                </c:pt>
                <c:pt idx="9">
                  <c:v>0.19</c:v>
                </c:pt>
              </c:numCache>
            </c:numRef>
          </c:val>
        </c:ser>
        <c:ser>
          <c:idx val="4"/>
          <c:order val="4"/>
          <c:tx>
            <c:strRef>
              <c:f>データシート!$A$31</c:f>
              <c:strCache>
                <c:ptCount val="1"/>
                <c:pt idx="0">
                  <c:v>高野町下水道特別会計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0.27</c:v>
                </c:pt>
                <c:pt idx="2">
                  <c:v>#N/A</c:v>
                </c:pt>
                <c:pt idx="3">
                  <c:v>0.12</c:v>
                </c:pt>
                <c:pt idx="4">
                  <c:v>#N/A</c:v>
                </c:pt>
                <c:pt idx="5">
                  <c:v>0.11</c:v>
                </c:pt>
                <c:pt idx="6">
                  <c:v>#N/A</c:v>
                </c:pt>
                <c:pt idx="7">
                  <c:v>0.18</c:v>
                </c:pt>
                <c:pt idx="8">
                  <c:v>#N/A</c:v>
                </c:pt>
                <c:pt idx="9">
                  <c:v>0.32</c:v>
                </c:pt>
              </c:numCache>
            </c:numRef>
          </c:val>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1.59</c:v>
                </c:pt>
                <c:pt idx="6">
                  <c:v>#N/A</c:v>
                </c:pt>
                <c:pt idx="7">
                  <c:v>2.1</c:v>
                </c:pt>
                <c:pt idx="8">
                  <c:v>#N/A</c:v>
                </c:pt>
                <c:pt idx="9">
                  <c:v>0.93</c:v>
                </c:pt>
              </c:numCache>
            </c:numRef>
          </c:val>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0.77</c:v>
                </c:pt>
                <c:pt idx="2">
                  <c:v>#N/A</c:v>
                </c:pt>
                <c:pt idx="3">
                  <c:v>0.2</c:v>
                </c:pt>
                <c:pt idx="4">
                  <c:v>#N/A</c:v>
                </c:pt>
                <c:pt idx="5">
                  <c:v>0.95</c:v>
                </c:pt>
                <c:pt idx="6">
                  <c:v>#N/A</c:v>
                </c:pt>
                <c:pt idx="7">
                  <c:v>1.46</c:v>
                </c:pt>
                <c:pt idx="8">
                  <c:v>#N/A</c:v>
                </c:pt>
                <c:pt idx="9">
                  <c:v>1.63</c:v>
                </c:pt>
              </c:numCache>
            </c:numRef>
          </c:val>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2.25</c:v>
                </c:pt>
                <c:pt idx="2">
                  <c:v>#N/A</c:v>
                </c:pt>
                <c:pt idx="3">
                  <c:v>2.4</c:v>
                </c:pt>
                <c:pt idx="4">
                  <c:v>#N/A</c:v>
                </c:pt>
                <c:pt idx="5">
                  <c:v>2.68</c:v>
                </c:pt>
                <c:pt idx="6">
                  <c:v>#N/A</c:v>
                </c:pt>
                <c:pt idx="7">
                  <c:v>2.73</c:v>
                </c:pt>
                <c:pt idx="8">
                  <c:v>#N/A</c:v>
                </c:pt>
                <c:pt idx="9">
                  <c:v>3.09</c:v>
                </c:pt>
              </c:numCache>
            </c:numRef>
          </c:val>
        </c:ser>
        <c:ser>
          <c:idx val="8"/>
          <c:order val="8"/>
          <c:tx>
            <c:strRef>
              <c:f>データシート!$A$35</c:f>
              <c:strCache>
                <c:ptCount val="1"/>
                <c:pt idx="0">
                  <c:v>高野町国民健康保険特別会計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5.12</c:v>
                </c:pt>
                <c:pt idx="2">
                  <c:v>#N/A</c:v>
                </c:pt>
                <c:pt idx="3">
                  <c:v>5.92</c:v>
                </c:pt>
                <c:pt idx="4">
                  <c:v>#N/A</c:v>
                </c:pt>
                <c:pt idx="5">
                  <c:v>6.23</c:v>
                </c:pt>
                <c:pt idx="6">
                  <c:v>#N/A</c:v>
                </c:pt>
                <c:pt idx="7">
                  <c:v>6.48</c:v>
                </c:pt>
                <c:pt idx="8">
                  <c:v>#N/A</c:v>
                </c:pt>
                <c:pt idx="9">
                  <c:v>6.25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9.23</c:v>
                </c:pt>
                <c:pt idx="2">
                  <c:v>#N/A</c:v>
                </c:pt>
                <c:pt idx="3">
                  <c:v>9.2899999999999991</c:v>
                </c:pt>
                <c:pt idx="4">
                  <c:v>#N/A</c:v>
                </c:pt>
                <c:pt idx="5">
                  <c:v>3.84</c:v>
                </c:pt>
                <c:pt idx="6">
                  <c:v>#N/A</c:v>
                </c:pt>
                <c:pt idx="7">
                  <c:v>6.42</c:v>
                </c:pt>
                <c:pt idx="8">
                  <c:v>#N/A</c:v>
                </c:pt>
                <c:pt idx="9">
                  <c:v>7.23</c:v>
                </c:pt>
              </c:numCache>
            </c:numRef>
          </c:val>
        </c:ser>
        <c:dLbls>
          <c:showLegendKey val="0"/>
          <c:showVal val="0"/>
          <c:showCatName val="0"/>
          <c:showSerName val="0"/>
          <c:showPercent val="0"/>
          <c:showBubbleSize val="0"/>
        </c:dLbls>
        <c:gapWidth val="150"/>
        <c:overlap val="100"/>
        <c:axId val="138666752"/>
        <c:axId val="138668288"/>
      </c:barChart>
      <c:catAx>
        <c:axId val="1386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668288"/>
        <c:crosses val="autoZero"/>
        <c:auto val="1"/>
        <c:lblAlgn val="ctr"/>
        <c:lblOffset val="100"/>
        <c:tickLblSkip val="1"/>
        <c:tickMarkSkip val="1"/>
        <c:noMultiLvlLbl val="0"/>
      </c:catAx>
      <c:valAx>
        <c:axId val="13866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6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413</c:v>
                </c:pt>
                <c:pt idx="5">
                  <c:v>390</c:v>
                </c:pt>
                <c:pt idx="8">
                  <c:v>381</c:v>
                </c:pt>
                <c:pt idx="11">
                  <c:v>400</c:v>
                </c:pt>
                <c:pt idx="14">
                  <c:v>374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10</c:v>
                </c:pt>
                <c:pt idx="6">
                  <c:v>20</c:v>
                </c:pt>
                <c:pt idx="9">
                  <c:v>24</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76</c:v>
                </c:pt>
                <c:pt idx="3">
                  <c:v>74</c:v>
                </c:pt>
                <c:pt idx="6">
                  <c:v>65</c:v>
                </c:pt>
                <c:pt idx="9">
                  <c:v>67</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487</c:v>
                </c:pt>
                <c:pt idx="3">
                  <c:v>479</c:v>
                </c:pt>
                <c:pt idx="6">
                  <c:v>469</c:v>
                </c:pt>
                <c:pt idx="9">
                  <c:v>454</c:v>
                </c:pt>
                <c:pt idx="12">
                  <c:v>402</c:v>
                </c:pt>
              </c:numCache>
            </c:numRef>
          </c:val>
        </c:ser>
        <c:dLbls>
          <c:showLegendKey val="0"/>
          <c:showVal val="0"/>
          <c:showCatName val="0"/>
          <c:showSerName val="0"/>
          <c:showPercent val="0"/>
          <c:showBubbleSize val="0"/>
        </c:dLbls>
        <c:gapWidth val="100"/>
        <c:overlap val="100"/>
        <c:axId val="136359936"/>
        <c:axId val="13636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162</c:v>
                </c:pt>
                <c:pt idx="2">
                  <c:v>#N/A</c:v>
                </c:pt>
                <c:pt idx="3">
                  <c:v>#N/A</c:v>
                </c:pt>
                <c:pt idx="4">
                  <c:v>180</c:v>
                </c:pt>
                <c:pt idx="5">
                  <c:v>#N/A</c:v>
                </c:pt>
                <c:pt idx="6">
                  <c:v>#N/A</c:v>
                </c:pt>
                <c:pt idx="7">
                  <c:v>180</c:v>
                </c:pt>
                <c:pt idx="8">
                  <c:v>#N/A</c:v>
                </c:pt>
                <c:pt idx="9">
                  <c:v>#N/A</c:v>
                </c:pt>
                <c:pt idx="10">
                  <c:v>152</c:v>
                </c:pt>
                <c:pt idx="11">
                  <c:v>#N/A</c:v>
                </c:pt>
                <c:pt idx="12">
                  <c:v>#N/A</c:v>
                </c:pt>
                <c:pt idx="13">
                  <c:v>119</c:v>
                </c:pt>
                <c:pt idx="14">
                  <c:v>#N/A</c:v>
                </c:pt>
              </c:numCache>
            </c:numRef>
          </c:val>
          <c:smooth val="0"/>
        </c:ser>
        <c:dLbls>
          <c:showLegendKey val="0"/>
          <c:showVal val="0"/>
          <c:showCatName val="0"/>
          <c:showSerName val="0"/>
          <c:showPercent val="0"/>
          <c:showBubbleSize val="0"/>
        </c:dLbls>
        <c:marker val="1"/>
        <c:smooth val="0"/>
        <c:axId val="136359936"/>
        <c:axId val="136361856"/>
      </c:lineChart>
      <c:catAx>
        <c:axId val="1363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61856"/>
        <c:crosses val="autoZero"/>
        <c:auto val="1"/>
        <c:lblAlgn val="ctr"/>
        <c:lblOffset val="100"/>
        <c:tickLblSkip val="1"/>
        <c:tickMarkSkip val="1"/>
        <c:noMultiLvlLbl val="0"/>
      </c:catAx>
      <c:valAx>
        <c:axId val="13636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3084</c:v>
                </c:pt>
                <c:pt idx="5">
                  <c:v>2963</c:v>
                </c:pt>
                <c:pt idx="8">
                  <c:v>2912</c:v>
                </c:pt>
                <c:pt idx="11">
                  <c:v>2981</c:v>
                </c:pt>
                <c:pt idx="14">
                  <c:v>3078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575</c:v>
                </c:pt>
                <c:pt idx="5">
                  <c:v>555</c:v>
                </c:pt>
                <c:pt idx="8">
                  <c:v>550</c:v>
                </c:pt>
                <c:pt idx="11">
                  <c:v>600</c:v>
                </c:pt>
                <c:pt idx="14">
                  <c:v>557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1579</c:v>
                </c:pt>
                <c:pt idx="5">
                  <c:v>1756</c:v>
                </c:pt>
                <c:pt idx="8">
                  <c:v>1919</c:v>
                </c:pt>
                <c:pt idx="11">
                  <c:v>1828</c:v>
                </c:pt>
                <c:pt idx="14">
                  <c:v>1882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796</c:v>
                </c:pt>
                <c:pt idx="3">
                  <c:v>739</c:v>
                </c:pt>
                <c:pt idx="6">
                  <c:v>806</c:v>
                </c:pt>
                <c:pt idx="9">
                  <c:v>716</c:v>
                </c:pt>
                <c:pt idx="12">
                  <c:v>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328</c:v>
                </c:pt>
                <c:pt idx="3">
                  <c:v>325</c:v>
                </c:pt>
                <c:pt idx="6">
                  <c:v>306</c:v>
                </c:pt>
                <c:pt idx="9">
                  <c:v>280</c:v>
                </c:pt>
                <c:pt idx="12">
                  <c:v>253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826</c:v>
                </c:pt>
                <c:pt idx="3">
                  <c:v>711</c:v>
                </c:pt>
                <c:pt idx="6">
                  <c:v>590</c:v>
                </c:pt>
                <c:pt idx="9">
                  <c:v>560</c:v>
                </c:pt>
                <c:pt idx="12">
                  <c:v>580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64</c:v>
                </c:pt>
                <c:pt idx="12">
                  <c:v>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3626</c:v>
                </c:pt>
                <c:pt idx="3">
                  <c:v>3445</c:v>
                </c:pt>
                <c:pt idx="6">
                  <c:v>3266</c:v>
                </c:pt>
                <c:pt idx="9">
                  <c:v>3312</c:v>
                </c:pt>
                <c:pt idx="12">
                  <c:v>3421</c:v>
                </c:pt>
              </c:numCache>
            </c:numRef>
          </c:val>
        </c:ser>
        <c:dLbls>
          <c:showLegendKey val="0"/>
          <c:showVal val="0"/>
          <c:showCatName val="0"/>
          <c:showSerName val="0"/>
          <c:showPercent val="0"/>
          <c:showBubbleSize val="0"/>
        </c:dLbls>
        <c:gapWidth val="100"/>
        <c:overlap val="100"/>
        <c:axId val="94611328"/>
        <c:axId val="9461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611328"/>
        <c:axId val="94613504"/>
      </c:lineChart>
      <c:catAx>
        <c:axId val="946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613504"/>
        <c:crosses val="autoZero"/>
        <c:auto val="1"/>
        <c:lblAlgn val="ctr"/>
        <c:lblOffset val="100"/>
        <c:tickLblSkip val="1"/>
        <c:tickMarkSkip val="1"/>
        <c:noMultiLvlLbl val="0"/>
      </c:catAx>
      <c:valAx>
        <c:axId val="9461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1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3,375
3,353
137.03
4,175,468
3,983,688
144,743
2,001,300
3,260,938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に中心となる産業等がないことにより、財政基盤が弱く類似団体平均を下回っている。少ない税収を確実に確保するとともに歳出のスリム化以外に財政力を高める方法はなく、組織の見直しや歳出の徹底的な見直しを行い税収の増加が計れるような活力あるまちづくりを推進して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2" name="直線コネクタ 61"/>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5" name="直線コネクタ 64"/>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89218</xdr:rowOff>
    </xdr:from>
    <xdr:to>
      <xdr:col>4</xdr:col>
      <xdr:colOff>482600</xdr:colOff>
      <xdr:row>43</xdr:row>
      <xdr:rowOff>95250</xdr:rowOff>
    </xdr:to>
    <xdr:cxnSp macro="">
      <xdr:nvCxnSpPr>
        <xdr:cNvPr id="68" name="直線コネクタ 67"/>
        <xdr:cNvCxnSpPr/>
      </xdr:nvCxnSpPr>
      <xdr:spPr>
        <a:xfrm>
          <a:off x="2336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83185</xdr:rowOff>
    </xdr:from>
    <xdr:to>
      <xdr:col>3</xdr:col>
      <xdr:colOff>279400</xdr:colOff>
      <xdr:row>43</xdr:row>
      <xdr:rowOff>89218</xdr:rowOff>
    </xdr:to>
    <xdr:cxnSp macro="">
      <xdr:nvCxnSpPr>
        <xdr:cNvPr id="71" name="直線コネクタ 70"/>
        <xdr:cNvCxnSpPr/>
      </xdr:nvCxnSpPr>
      <xdr:spPr>
        <a:xfrm>
          <a:off x="1447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1" name="円/楕円 80"/>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3" name="円/楕円 82"/>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4" name="テキスト ボックス 8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5" name="円/楕円 84"/>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6" name="テキスト ボックス 85"/>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38418</xdr:rowOff>
    </xdr:from>
    <xdr:to>
      <xdr:col>3</xdr:col>
      <xdr:colOff>330200</xdr:colOff>
      <xdr:row>43</xdr:row>
      <xdr:rowOff>140018</xdr:rowOff>
    </xdr:to>
    <xdr:sp macro="" textlink="">
      <xdr:nvSpPr>
        <xdr:cNvPr id="87" name="円/楕円 86"/>
        <xdr:cNvSpPr/>
      </xdr:nvSpPr>
      <xdr:spPr>
        <a:xfrm>
          <a:off x="2286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124795</xdr:rowOff>
    </xdr:from>
    <xdr:ext cx="762000" cy="259045"/>
    <xdr:sp macro="" textlink="">
      <xdr:nvSpPr>
        <xdr:cNvPr id="88" name="テキスト ボックス 87"/>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32385</xdr:rowOff>
    </xdr:from>
    <xdr:to>
      <xdr:col>2</xdr:col>
      <xdr:colOff>127000</xdr:colOff>
      <xdr:row>43</xdr:row>
      <xdr:rowOff>133985</xdr:rowOff>
    </xdr:to>
    <xdr:sp macro="" textlink="">
      <xdr:nvSpPr>
        <xdr:cNvPr id="89" name="円/楕円 88"/>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118762</xdr:rowOff>
    </xdr:from>
    <xdr:ext cx="762000" cy="259045"/>
    <xdr:sp macro="" textlink="">
      <xdr:nvSpPr>
        <xdr:cNvPr id="90" name="テキスト ボックス 89"/>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歳入の一般財源は、</a:t>
          </a:r>
          <a:r>
            <a:rPr lang="ja-JP" altLang="en-US" sz="1100" b="0" i="0" baseline="0">
              <a:solidFill>
                <a:schemeClr val="dk1"/>
              </a:solidFill>
              <a:effectLst/>
              <a:latin typeface="+mn-lt"/>
              <a:ea typeface="+mn-ea"/>
              <a:cs typeface="+mn-cs"/>
            </a:rPr>
            <a:t>地方消費税交付金や配当割交付金は</a:t>
          </a:r>
          <a:r>
            <a:rPr lang="ja-JP" altLang="ja-JP" sz="1100" b="0" i="0" baseline="0">
              <a:solidFill>
                <a:schemeClr val="dk1"/>
              </a:solidFill>
              <a:effectLst/>
              <a:latin typeface="+mn-lt"/>
              <a:ea typeface="+mn-ea"/>
              <a:cs typeface="+mn-cs"/>
            </a:rPr>
            <a:t>増となったものの、普通交付税</a:t>
          </a:r>
          <a:r>
            <a:rPr lang="ja-JP" altLang="en-US" sz="1100" b="0" i="0" baseline="0">
              <a:solidFill>
                <a:schemeClr val="dk1"/>
              </a:solidFill>
              <a:effectLst/>
              <a:latin typeface="+mn-lt"/>
              <a:ea typeface="+mn-ea"/>
              <a:cs typeface="+mn-cs"/>
            </a:rPr>
            <a:t>は高野山病院の診療所化が影響し大幅な減額、臨時財政対策債も減額となったことから分母は前年度比で▲</a:t>
          </a:r>
          <a:r>
            <a:rPr lang="en-US" altLang="ja-JP" sz="1100" b="0" i="0" baseline="0">
              <a:solidFill>
                <a:schemeClr val="dk1"/>
              </a:solidFill>
              <a:effectLst/>
              <a:latin typeface="+mn-lt"/>
              <a:ea typeface="+mn-ea"/>
              <a:cs typeface="+mn-cs"/>
            </a:rPr>
            <a:t>77,248</a:t>
          </a:r>
          <a:r>
            <a:rPr lang="ja-JP" altLang="en-US" sz="1100" b="0" i="0" baseline="0">
              <a:solidFill>
                <a:schemeClr val="dk1"/>
              </a:solidFill>
              <a:effectLst/>
              <a:latin typeface="+mn-lt"/>
              <a:ea typeface="+mn-ea"/>
              <a:cs typeface="+mn-cs"/>
            </a:rPr>
            <a:t>千円となった。</a:t>
          </a:r>
          <a:r>
            <a:rPr lang="ja-JP" altLang="ja-JP" sz="1100" b="0" i="0" baseline="0">
              <a:solidFill>
                <a:schemeClr val="dk1"/>
              </a:solidFill>
              <a:effectLst/>
              <a:latin typeface="+mn-lt"/>
              <a:ea typeface="+mn-ea"/>
              <a:cs typeface="+mn-cs"/>
            </a:rPr>
            <a:t>歳出の経常経費についても、</a:t>
          </a:r>
          <a:r>
            <a:rPr lang="ja-JP" altLang="en-US" sz="1100" b="0" i="0" baseline="0">
              <a:solidFill>
                <a:schemeClr val="dk1"/>
              </a:solidFill>
              <a:effectLst/>
              <a:latin typeface="+mn-lt"/>
              <a:ea typeface="+mn-ea"/>
              <a:cs typeface="+mn-cs"/>
            </a:rPr>
            <a:t>高野山こども園の指定管理料による</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の増に加えて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補助費、繰出金</a:t>
          </a:r>
          <a:r>
            <a:rPr lang="ja-JP" altLang="ja-JP" sz="1100" b="0" i="0" baseline="0">
              <a:solidFill>
                <a:schemeClr val="dk1"/>
              </a:solidFill>
              <a:effectLst/>
              <a:latin typeface="+mn-lt"/>
              <a:ea typeface="+mn-ea"/>
              <a:cs typeface="+mn-cs"/>
            </a:rPr>
            <a:t>は増となったが、人件費、</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、公債費が減となり、全体で前年度より</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28,039</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となった。依然として類似団体平均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大きく</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前年度より数字は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65511</xdr:rowOff>
    </xdr:from>
    <xdr:to>
      <xdr:col>7</xdr:col>
      <xdr:colOff>152400</xdr:colOff>
      <xdr:row>64</xdr:row>
      <xdr:rowOff>107738</xdr:rowOff>
    </xdr:to>
    <xdr:cxnSp macro="">
      <xdr:nvCxnSpPr>
        <xdr:cNvPr id="125" name="直線コネクタ 124"/>
        <xdr:cNvCxnSpPr/>
      </xdr:nvCxnSpPr>
      <xdr:spPr>
        <a:xfrm>
          <a:off x="4114800" y="11038311"/>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65511</xdr:rowOff>
    </xdr:from>
    <xdr:to>
      <xdr:col>6</xdr:col>
      <xdr:colOff>0</xdr:colOff>
      <xdr:row>64</xdr:row>
      <xdr:rowOff>85619</xdr:rowOff>
    </xdr:to>
    <xdr:cxnSp macro="">
      <xdr:nvCxnSpPr>
        <xdr:cNvPr id="128" name="直線コネクタ 127"/>
        <xdr:cNvCxnSpPr/>
      </xdr:nvCxnSpPr>
      <xdr:spPr>
        <a:xfrm flipV="1">
          <a:off x="3225800" y="1103831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77576</xdr:rowOff>
    </xdr:from>
    <xdr:to>
      <xdr:col>4</xdr:col>
      <xdr:colOff>482600</xdr:colOff>
      <xdr:row>64</xdr:row>
      <xdr:rowOff>85619</xdr:rowOff>
    </xdr:to>
    <xdr:cxnSp macro="">
      <xdr:nvCxnSpPr>
        <xdr:cNvPr id="131" name="直線コネクタ 130"/>
        <xdr:cNvCxnSpPr/>
      </xdr:nvCxnSpPr>
      <xdr:spPr>
        <a:xfrm>
          <a:off x="2336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17251</xdr:rowOff>
    </xdr:from>
    <xdr:to>
      <xdr:col>3</xdr:col>
      <xdr:colOff>279400</xdr:colOff>
      <xdr:row>64</xdr:row>
      <xdr:rowOff>77576</xdr:rowOff>
    </xdr:to>
    <xdr:cxnSp macro="">
      <xdr:nvCxnSpPr>
        <xdr:cNvPr id="134" name="直線コネクタ 133"/>
        <xdr:cNvCxnSpPr/>
      </xdr:nvCxnSpPr>
      <xdr:spPr>
        <a:xfrm>
          <a:off x="1447800" y="1099005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56938</xdr:rowOff>
    </xdr:from>
    <xdr:to>
      <xdr:col>7</xdr:col>
      <xdr:colOff>203200</xdr:colOff>
      <xdr:row>64</xdr:row>
      <xdr:rowOff>158538</xdr:rowOff>
    </xdr:to>
    <xdr:sp macro="" textlink="">
      <xdr:nvSpPr>
        <xdr:cNvPr id="144" name="円/楕円 143"/>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29015</xdr:rowOff>
    </xdr:from>
    <xdr:ext cx="762000" cy="259045"/>
    <xdr:sp macro="" textlink="">
      <xdr:nvSpPr>
        <xdr:cNvPr id="145"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14711</xdr:rowOff>
    </xdr:from>
    <xdr:to>
      <xdr:col>6</xdr:col>
      <xdr:colOff>50800</xdr:colOff>
      <xdr:row>64</xdr:row>
      <xdr:rowOff>116311</xdr:rowOff>
    </xdr:to>
    <xdr:sp macro="" textlink="">
      <xdr:nvSpPr>
        <xdr:cNvPr id="146" name="円/楕円 145"/>
        <xdr:cNvSpPr/>
      </xdr:nvSpPr>
      <xdr:spPr>
        <a:xfrm>
          <a:off x="4064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101088</xdr:rowOff>
    </xdr:from>
    <xdr:ext cx="736600" cy="259045"/>
    <xdr:sp macro="" textlink="">
      <xdr:nvSpPr>
        <xdr:cNvPr id="147" name="テキスト ボックス 146"/>
        <xdr:cNvSpPr txBox="1"/>
      </xdr:nvSpPr>
      <xdr:spPr>
        <a:xfrm>
          <a:off x="3733800" y="110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34819</xdr:rowOff>
    </xdr:from>
    <xdr:to>
      <xdr:col>4</xdr:col>
      <xdr:colOff>533400</xdr:colOff>
      <xdr:row>64</xdr:row>
      <xdr:rowOff>136419</xdr:rowOff>
    </xdr:to>
    <xdr:sp macro="" textlink="">
      <xdr:nvSpPr>
        <xdr:cNvPr id="148" name="円/楕円 147"/>
        <xdr:cNvSpPr/>
      </xdr:nvSpPr>
      <xdr:spPr>
        <a:xfrm>
          <a:off x="3175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121196</xdr:rowOff>
    </xdr:from>
    <xdr:ext cx="762000" cy="259045"/>
    <xdr:sp macro="" textlink="">
      <xdr:nvSpPr>
        <xdr:cNvPr id="149" name="テキスト ボックス 148"/>
        <xdr:cNvSpPr txBox="1"/>
      </xdr:nvSpPr>
      <xdr:spPr>
        <a:xfrm>
          <a:off x="2844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26776</xdr:rowOff>
    </xdr:from>
    <xdr:to>
      <xdr:col>3</xdr:col>
      <xdr:colOff>330200</xdr:colOff>
      <xdr:row>64</xdr:row>
      <xdr:rowOff>128376</xdr:rowOff>
    </xdr:to>
    <xdr:sp macro="" textlink="">
      <xdr:nvSpPr>
        <xdr:cNvPr id="150" name="円/楕円 149"/>
        <xdr:cNvSpPr/>
      </xdr:nvSpPr>
      <xdr:spPr>
        <a:xfrm>
          <a:off x="2286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113153</xdr:rowOff>
    </xdr:from>
    <xdr:ext cx="762000" cy="259045"/>
    <xdr:sp macro="" textlink="">
      <xdr:nvSpPr>
        <xdr:cNvPr id="151" name="テキスト ボックス 150"/>
        <xdr:cNvSpPr txBox="1"/>
      </xdr:nvSpPr>
      <xdr:spPr>
        <a:xfrm>
          <a:off x="1955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137901</xdr:rowOff>
    </xdr:from>
    <xdr:to>
      <xdr:col>2</xdr:col>
      <xdr:colOff>127000</xdr:colOff>
      <xdr:row>64</xdr:row>
      <xdr:rowOff>68051</xdr:rowOff>
    </xdr:to>
    <xdr:sp macro="" textlink="">
      <xdr:nvSpPr>
        <xdr:cNvPr id="152" name="円/楕円 151"/>
        <xdr:cNvSpPr/>
      </xdr:nvSpPr>
      <xdr:spPr>
        <a:xfrm>
          <a:off x="13970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52828</xdr:rowOff>
    </xdr:from>
    <xdr:ext cx="762000" cy="259045"/>
    <xdr:sp macro="" textlink="">
      <xdr:nvSpPr>
        <xdr:cNvPr id="153" name="テキスト ボックス 152"/>
        <xdr:cNvSpPr txBox="1"/>
      </xdr:nvSpPr>
      <xdr:spPr>
        <a:xfrm>
          <a:off x="1066800" y="1102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[398,905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決算額は類似団体平均と比較すると低いが、県平均</a:t>
          </a:r>
          <a:r>
            <a:rPr lang="ja-JP" altLang="en-US" sz="1100" b="0" i="0" baseline="0">
              <a:solidFill>
                <a:schemeClr val="dk1"/>
              </a:solidFill>
              <a:effectLst/>
              <a:latin typeface="+mn-lt"/>
              <a:ea typeface="+mn-ea"/>
              <a:cs typeface="+mn-cs"/>
            </a:rPr>
            <a:t>と比較し大幅に高い</a:t>
          </a:r>
          <a:r>
            <a:rPr lang="ja-JP" altLang="ja-JP" sz="1100" b="0" i="0" baseline="0">
              <a:solidFill>
                <a:schemeClr val="dk1"/>
              </a:solidFill>
              <a:effectLst/>
              <a:latin typeface="+mn-lt"/>
              <a:ea typeface="+mn-ea"/>
              <a:cs typeface="+mn-cs"/>
            </a:rPr>
            <a:t>。今後は人口減少が続く見込みで数値は上昇すると考えられるが、人件費の抑制、予算査定等での物件費、維持補修費を抑制して数値の減少を図る。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1808</xdr:rowOff>
    </xdr:from>
    <xdr:to>
      <xdr:col>7</xdr:col>
      <xdr:colOff>152400</xdr:colOff>
      <xdr:row>82</xdr:row>
      <xdr:rowOff>14712</xdr:rowOff>
    </xdr:to>
    <xdr:cxnSp macro="">
      <xdr:nvCxnSpPr>
        <xdr:cNvPr id="185" name="直線コネクタ 184"/>
        <xdr:cNvCxnSpPr/>
      </xdr:nvCxnSpPr>
      <xdr:spPr>
        <a:xfrm>
          <a:off x="4114800" y="14060708"/>
          <a:ext cx="8382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170939</xdr:rowOff>
    </xdr:from>
    <xdr:ext cx="762000" cy="259045"/>
    <xdr:sp macro="" textlink="">
      <xdr:nvSpPr>
        <xdr:cNvPr id="186" name="人件費・物件費等の状況平均値テキスト"/>
        <xdr:cNvSpPr txBox="1"/>
      </xdr:nvSpPr>
      <xdr:spPr>
        <a:xfrm>
          <a:off x="5041900" y="14058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158150</xdr:rowOff>
    </xdr:from>
    <xdr:to>
      <xdr:col>6</xdr:col>
      <xdr:colOff>0</xdr:colOff>
      <xdr:row>82</xdr:row>
      <xdr:rowOff>1808</xdr:rowOff>
    </xdr:to>
    <xdr:cxnSp macro="">
      <xdr:nvCxnSpPr>
        <xdr:cNvPr id="188" name="直線コネクタ 187"/>
        <xdr:cNvCxnSpPr/>
      </xdr:nvCxnSpPr>
      <xdr:spPr>
        <a:xfrm>
          <a:off x="3225800" y="14045600"/>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158150</xdr:rowOff>
    </xdr:from>
    <xdr:to>
      <xdr:col>4</xdr:col>
      <xdr:colOff>482600</xdr:colOff>
      <xdr:row>81</xdr:row>
      <xdr:rowOff>158293</xdr:rowOff>
    </xdr:to>
    <xdr:cxnSp macro="">
      <xdr:nvCxnSpPr>
        <xdr:cNvPr id="191" name="直線コネクタ 190"/>
        <xdr:cNvCxnSpPr/>
      </xdr:nvCxnSpPr>
      <xdr:spPr>
        <a:xfrm flipV="1">
          <a:off x="2336800" y="14045600"/>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155366</xdr:rowOff>
    </xdr:from>
    <xdr:to>
      <xdr:col>3</xdr:col>
      <xdr:colOff>279400</xdr:colOff>
      <xdr:row>81</xdr:row>
      <xdr:rowOff>158293</xdr:rowOff>
    </xdr:to>
    <xdr:cxnSp macro="">
      <xdr:nvCxnSpPr>
        <xdr:cNvPr id="194" name="直線コネクタ 193"/>
        <xdr:cNvCxnSpPr/>
      </xdr:nvCxnSpPr>
      <xdr:spPr>
        <a:xfrm>
          <a:off x="1447800" y="14042816"/>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135362</xdr:rowOff>
    </xdr:from>
    <xdr:to>
      <xdr:col>7</xdr:col>
      <xdr:colOff>203200</xdr:colOff>
      <xdr:row>82</xdr:row>
      <xdr:rowOff>65512</xdr:rowOff>
    </xdr:to>
    <xdr:sp macro="" textlink="">
      <xdr:nvSpPr>
        <xdr:cNvPr id="204" name="円/楕円 203"/>
        <xdr:cNvSpPr/>
      </xdr:nvSpPr>
      <xdr:spPr>
        <a:xfrm>
          <a:off x="4902200" y="140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56639</xdr:rowOff>
    </xdr:from>
    <xdr:ext cx="762000" cy="259045"/>
    <xdr:sp macro="" textlink="">
      <xdr:nvSpPr>
        <xdr:cNvPr id="205" name="人件費・物件費等の状況該当値テキスト"/>
        <xdr:cNvSpPr txBox="1"/>
      </xdr:nvSpPr>
      <xdr:spPr>
        <a:xfrm>
          <a:off x="5041900" y="139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398,905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122458</xdr:rowOff>
    </xdr:from>
    <xdr:to>
      <xdr:col>6</xdr:col>
      <xdr:colOff>50800</xdr:colOff>
      <xdr:row>82</xdr:row>
      <xdr:rowOff>52608</xdr:rowOff>
    </xdr:to>
    <xdr:sp macro="" textlink="">
      <xdr:nvSpPr>
        <xdr:cNvPr id="206" name="円/楕円 205"/>
        <xdr:cNvSpPr/>
      </xdr:nvSpPr>
      <xdr:spPr>
        <a:xfrm>
          <a:off x="4064000" y="140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62785</xdr:rowOff>
    </xdr:from>
    <xdr:ext cx="736600" cy="259045"/>
    <xdr:sp macro="" textlink="">
      <xdr:nvSpPr>
        <xdr:cNvPr id="207" name="テキスト ボックス 206"/>
        <xdr:cNvSpPr txBox="1"/>
      </xdr:nvSpPr>
      <xdr:spPr>
        <a:xfrm>
          <a:off x="3733800" y="1377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107350</xdr:rowOff>
    </xdr:from>
    <xdr:to>
      <xdr:col>4</xdr:col>
      <xdr:colOff>533400</xdr:colOff>
      <xdr:row>82</xdr:row>
      <xdr:rowOff>37500</xdr:rowOff>
    </xdr:to>
    <xdr:sp macro="" textlink="">
      <xdr:nvSpPr>
        <xdr:cNvPr id="208" name="円/楕円 207"/>
        <xdr:cNvSpPr/>
      </xdr:nvSpPr>
      <xdr:spPr>
        <a:xfrm>
          <a:off x="3175000" y="13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47677</xdr:rowOff>
    </xdr:from>
    <xdr:ext cx="762000" cy="259045"/>
    <xdr:sp macro="" textlink="">
      <xdr:nvSpPr>
        <xdr:cNvPr id="209" name="テキスト ボックス 208"/>
        <xdr:cNvSpPr txBox="1"/>
      </xdr:nvSpPr>
      <xdr:spPr>
        <a:xfrm>
          <a:off x="2844800" y="137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107493</xdr:rowOff>
    </xdr:from>
    <xdr:to>
      <xdr:col>3</xdr:col>
      <xdr:colOff>330200</xdr:colOff>
      <xdr:row>82</xdr:row>
      <xdr:rowOff>37643</xdr:rowOff>
    </xdr:to>
    <xdr:sp macro="" textlink="">
      <xdr:nvSpPr>
        <xdr:cNvPr id="210" name="円/楕円 209"/>
        <xdr:cNvSpPr/>
      </xdr:nvSpPr>
      <xdr:spPr>
        <a:xfrm>
          <a:off x="2286000" y="139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47820</xdr:rowOff>
    </xdr:from>
    <xdr:ext cx="762000" cy="259045"/>
    <xdr:sp macro="" textlink="">
      <xdr:nvSpPr>
        <xdr:cNvPr id="211" name="テキスト ボックス 210"/>
        <xdr:cNvSpPr txBox="1"/>
      </xdr:nvSpPr>
      <xdr:spPr>
        <a:xfrm>
          <a:off x="1955800" y="1376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104566</xdr:rowOff>
    </xdr:from>
    <xdr:to>
      <xdr:col>2</xdr:col>
      <xdr:colOff>127000</xdr:colOff>
      <xdr:row>82</xdr:row>
      <xdr:rowOff>34716</xdr:rowOff>
    </xdr:to>
    <xdr:sp macro="" textlink="">
      <xdr:nvSpPr>
        <xdr:cNvPr id="212" name="円/楕円 211"/>
        <xdr:cNvSpPr/>
      </xdr:nvSpPr>
      <xdr:spPr>
        <a:xfrm>
          <a:off x="1397000" y="139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44893</xdr:rowOff>
    </xdr:from>
    <xdr:ext cx="762000" cy="259045"/>
    <xdr:sp macro="" textlink="">
      <xdr:nvSpPr>
        <xdr:cNvPr id="213" name="テキスト ボックス 212"/>
        <xdr:cNvSpPr txBox="1"/>
      </xdr:nvSpPr>
      <xdr:spPr>
        <a:xfrm>
          <a:off x="1066800" y="137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335,093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実施済みの給与削減（</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歳以上昇給</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等）により類似団体平均を</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り県内でも最低水準であるが、</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各種手当の総点検を行うなど</a:t>
          </a:r>
          <a:r>
            <a:rPr lang="ja-JP" altLang="ja-JP" sz="1100" b="0" i="0" baseline="0">
              <a:solidFill>
                <a:schemeClr val="dk1"/>
              </a:solidFill>
              <a:effectLst/>
              <a:latin typeface="+mn-lt"/>
              <a:ea typeface="+mn-ea"/>
              <a:cs typeface="+mn-cs"/>
            </a:rPr>
            <a:t>給与の適正化</a:t>
          </a:r>
          <a:r>
            <a:rPr lang="ja-JP" altLang="en-US" sz="1100" b="0" i="0" baseline="0">
              <a:solidFill>
                <a:schemeClr val="dk1"/>
              </a:solidFill>
              <a:effectLst/>
              <a:latin typeface="+mn-lt"/>
              <a:ea typeface="+mn-ea"/>
              <a:cs typeface="+mn-cs"/>
            </a:rPr>
            <a:t>を行い、</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28257</xdr:rowOff>
    </xdr:from>
    <xdr:to>
      <xdr:col>24</xdr:col>
      <xdr:colOff>558800</xdr:colOff>
      <xdr:row>84</xdr:row>
      <xdr:rowOff>94614</xdr:rowOff>
    </xdr:to>
    <xdr:cxnSp macro="">
      <xdr:nvCxnSpPr>
        <xdr:cNvPr id="243" name="直線コネクタ 242"/>
        <xdr:cNvCxnSpPr/>
      </xdr:nvCxnSpPr>
      <xdr:spPr>
        <a:xfrm>
          <a:off x="16179800" y="14430057"/>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28257</xdr:rowOff>
    </xdr:from>
    <xdr:to>
      <xdr:col>23</xdr:col>
      <xdr:colOff>406400</xdr:colOff>
      <xdr:row>87</xdr:row>
      <xdr:rowOff>62864</xdr:rowOff>
    </xdr:to>
    <xdr:cxnSp macro="">
      <xdr:nvCxnSpPr>
        <xdr:cNvPr id="246" name="直線コネクタ 245"/>
        <xdr:cNvCxnSpPr/>
      </xdr:nvCxnSpPr>
      <xdr:spPr>
        <a:xfrm flipV="1">
          <a:off x="15290800" y="14430057"/>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62864</xdr:rowOff>
    </xdr:from>
    <xdr:to>
      <xdr:col>22</xdr:col>
      <xdr:colOff>203200</xdr:colOff>
      <xdr:row>87</xdr:row>
      <xdr:rowOff>141288</xdr:rowOff>
    </xdr:to>
    <xdr:cxnSp macro="">
      <xdr:nvCxnSpPr>
        <xdr:cNvPr id="249" name="直線コネクタ 248"/>
        <xdr:cNvCxnSpPr/>
      </xdr:nvCxnSpPr>
      <xdr:spPr>
        <a:xfrm flipV="1">
          <a:off x="14401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148907</xdr:rowOff>
    </xdr:from>
    <xdr:to>
      <xdr:col>21</xdr:col>
      <xdr:colOff>0</xdr:colOff>
      <xdr:row>87</xdr:row>
      <xdr:rowOff>141288</xdr:rowOff>
    </xdr:to>
    <xdr:cxnSp macro="">
      <xdr:nvCxnSpPr>
        <xdr:cNvPr id="252" name="直線コネクタ 251"/>
        <xdr:cNvCxnSpPr/>
      </xdr:nvCxnSpPr>
      <xdr:spPr>
        <a:xfrm>
          <a:off x="13512800" y="14550707"/>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43814</xdr:rowOff>
    </xdr:from>
    <xdr:to>
      <xdr:col>24</xdr:col>
      <xdr:colOff>609600</xdr:colOff>
      <xdr:row>84</xdr:row>
      <xdr:rowOff>145414</xdr:rowOff>
    </xdr:to>
    <xdr:sp macro="" textlink="">
      <xdr:nvSpPr>
        <xdr:cNvPr id="262" name="円/楕円 261"/>
        <xdr:cNvSpPr/>
      </xdr:nvSpPr>
      <xdr:spPr>
        <a:xfrm>
          <a:off x="169672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60341</xdr:rowOff>
    </xdr:from>
    <xdr:ext cx="762000" cy="259045"/>
    <xdr:sp macro="" textlink="">
      <xdr:nvSpPr>
        <xdr:cNvPr id="263" name="給与水準   （国との比較）該当値テキスト"/>
        <xdr:cNvSpPr txBox="1"/>
      </xdr:nvSpPr>
      <xdr:spPr>
        <a:xfrm>
          <a:off x="17106900" y="142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148907</xdr:rowOff>
    </xdr:from>
    <xdr:to>
      <xdr:col>23</xdr:col>
      <xdr:colOff>457200</xdr:colOff>
      <xdr:row>84</xdr:row>
      <xdr:rowOff>79057</xdr:rowOff>
    </xdr:to>
    <xdr:sp macro="" textlink="">
      <xdr:nvSpPr>
        <xdr:cNvPr id="264" name="円/楕円 263"/>
        <xdr:cNvSpPr/>
      </xdr:nvSpPr>
      <xdr:spPr>
        <a:xfrm>
          <a:off x="16129000" y="143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89234</xdr:rowOff>
    </xdr:from>
    <xdr:ext cx="736600" cy="259045"/>
    <xdr:sp macro="" textlink="">
      <xdr:nvSpPr>
        <xdr:cNvPr id="265" name="テキスト ボックス 264"/>
        <xdr:cNvSpPr txBox="1"/>
      </xdr:nvSpPr>
      <xdr:spPr>
        <a:xfrm>
          <a:off x="15798800" y="1414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12064</xdr:rowOff>
    </xdr:from>
    <xdr:to>
      <xdr:col>22</xdr:col>
      <xdr:colOff>254000</xdr:colOff>
      <xdr:row>87</xdr:row>
      <xdr:rowOff>113664</xdr:rowOff>
    </xdr:to>
    <xdr:sp macro="" textlink="">
      <xdr:nvSpPr>
        <xdr:cNvPr id="266" name="円/楕円 265"/>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123841</xdr:rowOff>
    </xdr:from>
    <xdr:ext cx="762000" cy="259045"/>
    <xdr:sp macro="" textlink="">
      <xdr:nvSpPr>
        <xdr:cNvPr id="267" name="テキスト ボックス 266"/>
        <xdr:cNvSpPr txBox="1"/>
      </xdr:nvSpPr>
      <xdr:spPr>
        <a:xfrm>
          <a:off x="14909800" y="14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90488</xdr:rowOff>
    </xdr:from>
    <xdr:to>
      <xdr:col>21</xdr:col>
      <xdr:colOff>50800</xdr:colOff>
      <xdr:row>88</xdr:row>
      <xdr:rowOff>20638</xdr:rowOff>
    </xdr:to>
    <xdr:sp macro="" textlink="">
      <xdr:nvSpPr>
        <xdr:cNvPr id="268" name="円/楕円 267"/>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30815</xdr:rowOff>
    </xdr:from>
    <xdr:ext cx="762000" cy="259045"/>
    <xdr:sp macro="" textlink="">
      <xdr:nvSpPr>
        <xdr:cNvPr id="269" name="テキスト ボックス 268"/>
        <xdr:cNvSpPr txBox="1"/>
      </xdr:nvSpPr>
      <xdr:spPr>
        <a:xfrm>
          <a:off x="14020800" y="1477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70" name="円/楕円 269"/>
        <xdr:cNvSpPr/>
      </xdr:nvSpPr>
      <xdr:spPr>
        <a:xfrm>
          <a:off x="13462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71" name="テキスト ボックス 270"/>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退職者の補充を最小限にするなど職員数削減に努めているが、人口の減少が顕著であり類似団体平均を</a:t>
          </a:r>
          <a:r>
            <a:rPr lang="en-US" altLang="ja-JP" sz="1100" b="0" i="0" baseline="0">
              <a:solidFill>
                <a:schemeClr val="dk1"/>
              </a:solidFill>
              <a:effectLst/>
              <a:latin typeface="+mn-lt"/>
              <a:ea typeface="+mn-ea"/>
              <a:cs typeface="+mn-cs"/>
            </a:rPr>
            <a:t>8.15</a:t>
          </a:r>
          <a:r>
            <a:rPr lang="ja-JP" altLang="ja-JP" sz="1100" b="0" i="0" baseline="0">
              <a:solidFill>
                <a:schemeClr val="dk1"/>
              </a:solidFill>
              <a:effectLst/>
              <a:latin typeface="+mn-lt"/>
              <a:ea typeface="+mn-ea"/>
              <a:cs typeface="+mn-cs"/>
            </a:rPr>
            <a:t>人上回っている。人口に</a:t>
          </a:r>
          <a:r>
            <a:rPr lang="ja-JP" altLang="en-US" sz="1100" b="0" i="0" baseline="0">
              <a:solidFill>
                <a:schemeClr val="dk1"/>
              </a:solidFill>
              <a:effectLst/>
              <a:latin typeface="+mn-lt"/>
              <a:ea typeface="+mn-ea"/>
              <a:cs typeface="+mn-cs"/>
            </a:rPr>
            <a:t>対し</a:t>
          </a:r>
          <a:r>
            <a:rPr lang="ja-JP" altLang="ja-JP" sz="1100" b="0" i="0" baseline="0">
              <a:solidFill>
                <a:schemeClr val="dk1"/>
              </a:solidFill>
              <a:effectLst/>
              <a:latin typeface="+mn-lt"/>
              <a:ea typeface="+mn-ea"/>
              <a:cs typeface="+mn-cs"/>
            </a:rPr>
            <a:t>面積も広く、また消防署や支所も設置しており職員数の大幅な減は難しいが、退職者の補充を最小限に努め</a:t>
          </a:r>
          <a:r>
            <a:rPr lang="ja-JP" altLang="en-US" sz="1100" b="0" i="0" baseline="0">
              <a:solidFill>
                <a:schemeClr val="dk1"/>
              </a:solidFill>
              <a:effectLst/>
              <a:latin typeface="+mn-lt"/>
              <a:ea typeface="+mn-ea"/>
              <a:cs typeface="+mn-cs"/>
            </a:rPr>
            <a:t>つつ、今後の退職者数、再任用者数を把握す</a:t>
          </a:r>
          <a:r>
            <a:rPr lang="ja-JP" altLang="ja-JP" sz="1100" b="0" i="0" baseline="0">
              <a:solidFill>
                <a:schemeClr val="dk1"/>
              </a:solidFill>
              <a:effectLst/>
              <a:latin typeface="+mn-lt"/>
              <a:ea typeface="+mn-ea"/>
              <a:cs typeface="+mn-cs"/>
            </a:rPr>
            <a:t>ることで適正な定員管理を行っていく。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78352</xdr:rowOff>
    </xdr:from>
    <xdr:to>
      <xdr:col>24</xdr:col>
      <xdr:colOff>558800</xdr:colOff>
      <xdr:row>60</xdr:row>
      <xdr:rowOff>108783</xdr:rowOff>
    </xdr:to>
    <xdr:cxnSp macro="">
      <xdr:nvCxnSpPr>
        <xdr:cNvPr id="305" name="直線コネクタ 304"/>
        <xdr:cNvCxnSpPr/>
      </xdr:nvCxnSpPr>
      <xdr:spPr>
        <a:xfrm>
          <a:off x="16179800" y="10365352"/>
          <a:ext cx="838200" cy="3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76341</xdr:rowOff>
    </xdr:from>
    <xdr:to>
      <xdr:col>23</xdr:col>
      <xdr:colOff>406400</xdr:colOff>
      <xdr:row>60</xdr:row>
      <xdr:rowOff>78352</xdr:rowOff>
    </xdr:to>
    <xdr:cxnSp macro="">
      <xdr:nvCxnSpPr>
        <xdr:cNvPr id="308" name="直線コネクタ 307"/>
        <xdr:cNvCxnSpPr/>
      </xdr:nvCxnSpPr>
      <xdr:spPr>
        <a:xfrm>
          <a:off x="15290800" y="1036334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76341</xdr:rowOff>
    </xdr:from>
    <xdr:to>
      <xdr:col>22</xdr:col>
      <xdr:colOff>203200</xdr:colOff>
      <xdr:row>60</xdr:row>
      <xdr:rowOff>82641</xdr:rowOff>
    </xdr:to>
    <xdr:cxnSp macro="">
      <xdr:nvCxnSpPr>
        <xdr:cNvPr id="311" name="直線コネクタ 310"/>
        <xdr:cNvCxnSpPr/>
      </xdr:nvCxnSpPr>
      <xdr:spPr>
        <a:xfrm flipV="1">
          <a:off x="14401800" y="10363341"/>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70845</xdr:rowOff>
    </xdr:from>
    <xdr:to>
      <xdr:col>21</xdr:col>
      <xdr:colOff>0</xdr:colOff>
      <xdr:row>60</xdr:row>
      <xdr:rowOff>82641</xdr:rowOff>
    </xdr:to>
    <xdr:cxnSp macro="">
      <xdr:nvCxnSpPr>
        <xdr:cNvPr id="314" name="直線コネクタ 313"/>
        <xdr:cNvCxnSpPr/>
      </xdr:nvCxnSpPr>
      <xdr:spPr>
        <a:xfrm>
          <a:off x="13512800" y="1035784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57983</xdr:rowOff>
    </xdr:from>
    <xdr:to>
      <xdr:col>24</xdr:col>
      <xdr:colOff>609600</xdr:colOff>
      <xdr:row>60</xdr:row>
      <xdr:rowOff>159583</xdr:rowOff>
    </xdr:to>
    <xdr:sp macro="" textlink="">
      <xdr:nvSpPr>
        <xdr:cNvPr id="324" name="円/楕円 323"/>
        <xdr:cNvSpPr/>
      </xdr:nvSpPr>
      <xdr:spPr>
        <a:xfrm>
          <a:off x="16967200" y="103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30060</xdr:rowOff>
    </xdr:from>
    <xdr:ext cx="762000" cy="259045"/>
    <xdr:sp macro="" textlink="">
      <xdr:nvSpPr>
        <xdr:cNvPr id="325" name="定員管理の状況該当値テキスト"/>
        <xdr:cNvSpPr txBox="1"/>
      </xdr:nvSpPr>
      <xdr:spPr>
        <a:xfrm>
          <a:off x="17106900" y="1031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27552</xdr:rowOff>
    </xdr:from>
    <xdr:to>
      <xdr:col>23</xdr:col>
      <xdr:colOff>457200</xdr:colOff>
      <xdr:row>60</xdr:row>
      <xdr:rowOff>129152</xdr:rowOff>
    </xdr:to>
    <xdr:sp macro="" textlink="">
      <xdr:nvSpPr>
        <xdr:cNvPr id="326" name="円/楕円 325"/>
        <xdr:cNvSpPr/>
      </xdr:nvSpPr>
      <xdr:spPr>
        <a:xfrm>
          <a:off x="16129000" y="103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113929</xdr:rowOff>
    </xdr:from>
    <xdr:ext cx="736600" cy="259045"/>
    <xdr:sp macro="" textlink="">
      <xdr:nvSpPr>
        <xdr:cNvPr id="327" name="テキスト ボックス 326"/>
        <xdr:cNvSpPr txBox="1"/>
      </xdr:nvSpPr>
      <xdr:spPr>
        <a:xfrm>
          <a:off x="15798800" y="1040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25541</xdr:rowOff>
    </xdr:from>
    <xdr:to>
      <xdr:col>22</xdr:col>
      <xdr:colOff>254000</xdr:colOff>
      <xdr:row>60</xdr:row>
      <xdr:rowOff>127141</xdr:rowOff>
    </xdr:to>
    <xdr:sp macro="" textlink="">
      <xdr:nvSpPr>
        <xdr:cNvPr id="328" name="円/楕円 327"/>
        <xdr:cNvSpPr/>
      </xdr:nvSpPr>
      <xdr:spPr>
        <a:xfrm>
          <a:off x="15240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111918</xdr:rowOff>
    </xdr:from>
    <xdr:ext cx="762000" cy="259045"/>
    <xdr:sp macro="" textlink="">
      <xdr:nvSpPr>
        <xdr:cNvPr id="329" name="テキスト ボックス 328"/>
        <xdr:cNvSpPr txBox="1"/>
      </xdr:nvSpPr>
      <xdr:spPr>
        <a:xfrm>
          <a:off x="14909800" y="1039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31841</xdr:rowOff>
    </xdr:from>
    <xdr:to>
      <xdr:col>21</xdr:col>
      <xdr:colOff>50800</xdr:colOff>
      <xdr:row>60</xdr:row>
      <xdr:rowOff>133441</xdr:rowOff>
    </xdr:to>
    <xdr:sp macro="" textlink="">
      <xdr:nvSpPr>
        <xdr:cNvPr id="330" name="円/楕円 329"/>
        <xdr:cNvSpPr/>
      </xdr:nvSpPr>
      <xdr:spPr>
        <a:xfrm>
          <a:off x="14351000" y="103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118218</xdr:rowOff>
    </xdr:from>
    <xdr:ext cx="762000" cy="259045"/>
    <xdr:sp macro="" textlink="">
      <xdr:nvSpPr>
        <xdr:cNvPr id="331" name="テキスト ボックス 330"/>
        <xdr:cNvSpPr txBox="1"/>
      </xdr:nvSpPr>
      <xdr:spPr>
        <a:xfrm>
          <a:off x="14020800" y="1040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20045</xdr:rowOff>
    </xdr:from>
    <xdr:to>
      <xdr:col>19</xdr:col>
      <xdr:colOff>533400</xdr:colOff>
      <xdr:row>60</xdr:row>
      <xdr:rowOff>121645</xdr:rowOff>
    </xdr:to>
    <xdr:sp macro="" textlink="">
      <xdr:nvSpPr>
        <xdr:cNvPr id="332" name="円/楕円 331"/>
        <xdr:cNvSpPr/>
      </xdr:nvSpPr>
      <xdr:spPr>
        <a:xfrm>
          <a:off x="13462000" y="103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106422</xdr:rowOff>
    </xdr:from>
    <xdr:ext cx="762000" cy="259045"/>
    <xdr:sp macro="" textlink="">
      <xdr:nvSpPr>
        <xdr:cNvPr id="333" name="テキスト ボックス 332"/>
        <xdr:cNvSpPr txBox="1"/>
      </xdr:nvSpPr>
      <xdr:spPr>
        <a:xfrm>
          <a:off x="13131800" y="1039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普通建設事業を最小限にし起債を抑制してきたため元利償還金の額は年々減少している。臨時財政対策債</a:t>
          </a:r>
          <a:r>
            <a:rPr lang="ja-JP" altLang="en-US" sz="1100" b="0" i="0" baseline="0">
              <a:solidFill>
                <a:schemeClr val="dk1"/>
              </a:solidFill>
              <a:effectLst/>
              <a:latin typeface="+mn-lt"/>
              <a:ea typeface="+mn-ea"/>
              <a:cs typeface="+mn-cs"/>
            </a:rPr>
            <a:t>を除き</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緊急度の低い</a:t>
          </a:r>
          <a:r>
            <a:rPr lang="ja-JP" altLang="ja-JP" sz="1100" b="0" i="0" baseline="0">
              <a:solidFill>
                <a:schemeClr val="dk1"/>
              </a:solidFill>
              <a:effectLst/>
              <a:latin typeface="+mn-lt"/>
              <a:ea typeface="+mn-ea"/>
              <a:cs typeface="+mn-cs"/>
            </a:rPr>
            <a:t>道路改良等の普通建設事業を引き続き抑制し、</a:t>
          </a:r>
          <a:r>
            <a:rPr lang="ja-JP" altLang="en-US" sz="1100" b="0" i="0" baseline="0">
              <a:solidFill>
                <a:schemeClr val="dk1"/>
              </a:solidFill>
              <a:effectLst/>
              <a:latin typeface="+mn-lt"/>
              <a:ea typeface="+mn-ea"/>
              <a:cs typeface="+mn-cs"/>
            </a:rPr>
            <a:t>年間の発行額が償還額を下回るように努めることでさらなる</a:t>
          </a:r>
          <a:r>
            <a:rPr lang="ja-JP" altLang="ja-JP" sz="1100" b="0" i="0" baseline="0">
              <a:solidFill>
                <a:schemeClr val="dk1"/>
              </a:solidFill>
              <a:effectLst/>
              <a:latin typeface="+mn-lt"/>
              <a:ea typeface="+mn-ea"/>
              <a:cs typeface="+mn-cs"/>
            </a:rPr>
            <a:t>数値の改善を図る。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114935</xdr:rowOff>
    </xdr:to>
    <xdr:cxnSp macro="">
      <xdr:nvCxnSpPr>
        <xdr:cNvPr id="363" name="直線コネクタ 362"/>
        <xdr:cNvCxnSpPr/>
      </xdr:nvCxnSpPr>
      <xdr:spPr>
        <a:xfrm flipV="1">
          <a:off x="16179800" y="691261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120968</xdr:rowOff>
    </xdr:to>
    <xdr:cxnSp macro="">
      <xdr:nvCxnSpPr>
        <xdr:cNvPr id="366" name="直線コネクタ 365"/>
        <xdr:cNvCxnSpPr/>
      </xdr:nvCxnSpPr>
      <xdr:spPr>
        <a:xfrm flipV="1">
          <a:off x="15290800" y="69729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40</xdr:row>
      <xdr:rowOff>163195</xdr:rowOff>
    </xdr:to>
    <xdr:cxnSp macro="">
      <xdr:nvCxnSpPr>
        <xdr:cNvPr id="369" name="直線コネクタ 368"/>
        <xdr:cNvCxnSpPr/>
      </xdr:nvCxnSpPr>
      <xdr:spPr>
        <a:xfrm flipV="1">
          <a:off x="14401800" y="69789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163195</xdr:rowOff>
    </xdr:from>
    <xdr:to>
      <xdr:col>21</xdr:col>
      <xdr:colOff>0</xdr:colOff>
      <xdr:row>41</xdr:row>
      <xdr:rowOff>52070</xdr:rowOff>
    </xdr:to>
    <xdr:cxnSp macro="">
      <xdr:nvCxnSpPr>
        <xdr:cNvPr id="372" name="直線コネクタ 371"/>
        <xdr:cNvCxnSpPr/>
      </xdr:nvCxnSpPr>
      <xdr:spPr>
        <a:xfrm flipV="1">
          <a:off x="13512800" y="70211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6" name="テキスト ボックス 37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2" name="円/楕円 38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147337</xdr:rowOff>
    </xdr:from>
    <xdr:ext cx="762000" cy="259045"/>
    <xdr:sp macro="" textlink="">
      <xdr:nvSpPr>
        <xdr:cNvPr id="383"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84" name="円/楕円 383"/>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385" name="テキスト ボックス 384"/>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70168</xdr:rowOff>
    </xdr:from>
    <xdr:to>
      <xdr:col>22</xdr:col>
      <xdr:colOff>254000</xdr:colOff>
      <xdr:row>41</xdr:row>
      <xdr:rowOff>318</xdr:rowOff>
    </xdr:to>
    <xdr:sp macro="" textlink="">
      <xdr:nvSpPr>
        <xdr:cNvPr id="386" name="円/楕円 385"/>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156545</xdr:rowOff>
    </xdr:from>
    <xdr:ext cx="762000" cy="259045"/>
    <xdr:sp macro="" textlink="">
      <xdr:nvSpPr>
        <xdr:cNvPr id="387" name="テキスト ボックス 386"/>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112395</xdr:rowOff>
    </xdr:from>
    <xdr:to>
      <xdr:col>21</xdr:col>
      <xdr:colOff>50800</xdr:colOff>
      <xdr:row>41</xdr:row>
      <xdr:rowOff>42545</xdr:rowOff>
    </xdr:to>
    <xdr:sp macro="" textlink="">
      <xdr:nvSpPr>
        <xdr:cNvPr id="388" name="円/楕円 387"/>
        <xdr:cNvSpPr/>
      </xdr:nvSpPr>
      <xdr:spPr>
        <a:xfrm>
          <a:off x="14351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52722</xdr:rowOff>
    </xdr:from>
    <xdr:ext cx="762000" cy="259045"/>
    <xdr:sp macro="" textlink="">
      <xdr:nvSpPr>
        <xdr:cNvPr id="389" name="テキスト ボックス 388"/>
        <xdr:cNvSpPr txBox="1"/>
      </xdr:nvSpPr>
      <xdr:spPr>
        <a:xfrm>
          <a:off x="14020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0" name="円/楕円 38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1" name="テキスト ボックス 390"/>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過疎対策、災害復旧等により新規借入が償還額を上回り地方債の現在高は増加したが、一方でふるさと寄附基金の増により充当可能基金が増加、過疎債や災害復旧事業債の新規借入により基準財政需要額算入見込額も増加したことから、平成</a:t>
          </a:r>
          <a:r>
            <a:rPr kumimoji="1" lang="en-US" altLang="ja-JP" sz="1100">
              <a:latin typeface="ＭＳ Ｐゴシック"/>
            </a:rPr>
            <a:t>23</a:t>
          </a:r>
          <a:r>
            <a:rPr kumimoji="1" lang="ja-JP" altLang="en-US" sz="1100">
              <a:latin typeface="ＭＳ Ｐゴシック"/>
            </a:rPr>
            <a:t>年度からマイナスであった比率がさらに減少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71586</xdr:rowOff>
    </xdr:from>
    <xdr:to>
      <xdr:col>19</xdr:col>
      <xdr:colOff>533400</xdr:colOff>
      <xdr:row>15</xdr:row>
      <xdr:rowOff>1736</xdr:rowOff>
    </xdr:to>
    <xdr:sp macro="" textlink="">
      <xdr:nvSpPr>
        <xdr:cNvPr id="440" name="円/楕円 439"/>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157963</xdr:rowOff>
    </xdr:from>
    <xdr:ext cx="762000" cy="259045"/>
    <xdr:sp macro="" textlink="">
      <xdr:nvSpPr>
        <xdr:cNvPr id="441" name="テキスト ボックス 440"/>
        <xdr:cNvSpPr txBox="1"/>
      </xdr:nvSpPr>
      <xdr:spPr>
        <a:xfrm>
          <a:off x="13131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3,375
3,353
137.03
4,175,468
3,983,688
144,743
2,001,300
3,260,938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類似団体と比較して職員数が多いため、人件費の比率は類似団体と比較すると</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％も高い。町単独の消防署や支所があり人件費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削減</a:t>
          </a:r>
          <a:r>
            <a:rPr lang="ja-JP" altLang="en-US" sz="1100" b="0" i="0" baseline="0">
              <a:solidFill>
                <a:schemeClr val="dk1"/>
              </a:solidFill>
              <a:effectLst/>
              <a:latin typeface="+mn-lt"/>
              <a:ea typeface="+mn-ea"/>
              <a:cs typeface="+mn-cs"/>
            </a:rPr>
            <a:t>は容易では</a:t>
          </a:r>
          <a:r>
            <a:rPr lang="ja-JP" altLang="ja-JP" sz="1100" b="0" i="0" baseline="0">
              <a:solidFill>
                <a:schemeClr val="dk1"/>
              </a:solidFill>
              <a:effectLst/>
              <a:latin typeface="+mn-lt"/>
              <a:ea typeface="+mn-ea"/>
              <a:cs typeface="+mn-cs"/>
            </a:rPr>
            <a:t>ないが、時間外勤務手当等の各種手当ての抑制、勧奨退職の実施や退職者の補充を最小限にして人件費の削減に努めていく。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123190</xdr:rowOff>
    </xdr:from>
    <xdr:to>
      <xdr:col>7</xdr:col>
      <xdr:colOff>15875</xdr:colOff>
      <xdr:row>38</xdr:row>
      <xdr:rowOff>130810</xdr:rowOff>
    </xdr:to>
    <xdr:cxnSp macro="">
      <xdr:nvCxnSpPr>
        <xdr:cNvPr id="64" name="直線コネクタ 63"/>
        <xdr:cNvCxnSpPr/>
      </xdr:nvCxnSpPr>
      <xdr:spPr>
        <a:xfrm flipV="1">
          <a:off x="3987800" y="6638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130810</xdr:rowOff>
    </xdr:from>
    <xdr:to>
      <xdr:col>5</xdr:col>
      <xdr:colOff>549275</xdr:colOff>
      <xdr:row>38</xdr:row>
      <xdr:rowOff>153670</xdr:rowOff>
    </xdr:to>
    <xdr:cxnSp macro="">
      <xdr:nvCxnSpPr>
        <xdr:cNvPr id="67" name="直線コネクタ 66"/>
        <xdr:cNvCxnSpPr/>
      </xdr:nvCxnSpPr>
      <xdr:spPr>
        <a:xfrm flipV="1">
          <a:off x="3098800" y="6645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130810</xdr:rowOff>
    </xdr:from>
    <xdr:to>
      <xdr:col>4</xdr:col>
      <xdr:colOff>346075</xdr:colOff>
      <xdr:row>38</xdr:row>
      <xdr:rowOff>153670</xdr:rowOff>
    </xdr:to>
    <xdr:cxnSp macro="">
      <xdr:nvCxnSpPr>
        <xdr:cNvPr id="70" name="直線コネクタ 69"/>
        <xdr:cNvCxnSpPr/>
      </xdr:nvCxnSpPr>
      <xdr:spPr>
        <a:xfrm>
          <a:off x="2209800" y="6645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31750</xdr:rowOff>
    </xdr:from>
    <xdr:to>
      <xdr:col>3</xdr:col>
      <xdr:colOff>142875</xdr:colOff>
      <xdr:row>38</xdr:row>
      <xdr:rowOff>130810</xdr:rowOff>
    </xdr:to>
    <xdr:cxnSp macro="">
      <xdr:nvCxnSpPr>
        <xdr:cNvPr id="73" name="直線コネクタ 72"/>
        <xdr:cNvCxnSpPr/>
      </xdr:nvCxnSpPr>
      <xdr:spPr>
        <a:xfrm>
          <a:off x="1320800" y="65468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72390</xdr:rowOff>
    </xdr:from>
    <xdr:to>
      <xdr:col>7</xdr:col>
      <xdr:colOff>66675</xdr:colOff>
      <xdr:row>39</xdr:row>
      <xdr:rowOff>2540</xdr:rowOff>
    </xdr:to>
    <xdr:sp macro="" textlink="">
      <xdr:nvSpPr>
        <xdr:cNvPr id="83" name="円/楕円 82"/>
        <xdr:cNvSpPr/>
      </xdr:nvSpPr>
      <xdr:spPr>
        <a:xfrm>
          <a:off x="47752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44467</xdr:rowOff>
    </xdr:from>
    <xdr:ext cx="762000" cy="259045"/>
    <xdr:sp macro="" textlink="">
      <xdr:nvSpPr>
        <xdr:cNvPr id="84" name="人件費該当値テキスト"/>
        <xdr:cNvSpPr txBox="1"/>
      </xdr:nvSpPr>
      <xdr:spPr>
        <a:xfrm>
          <a:off x="49149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80010</xdr:rowOff>
    </xdr:from>
    <xdr:to>
      <xdr:col>5</xdr:col>
      <xdr:colOff>600075</xdr:colOff>
      <xdr:row>39</xdr:row>
      <xdr:rowOff>10160</xdr:rowOff>
    </xdr:to>
    <xdr:sp macro="" textlink="">
      <xdr:nvSpPr>
        <xdr:cNvPr id="85" name="円/楕円 84"/>
        <xdr:cNvSpPr/>
      </xdr:nvSpPr>
      <xdr:spPr>
        <a:xfrm>
          <a:off x="3937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166387</xdr:rowOff>
    </xdr:from>
    <xdr:ext cx="736600" cy="259045"/>
    <xdr:sp macro="" textlink="">
      <xdr:nvSpPr>
        <xdr:cNvPr id="86" name="テキスト ボックス 85"/>
        <xdr:cNvSpPr txBox="1"/>
      </xdr:nvSpPr>
      <xdr:spPr>
        <a:xfrm>
          <a:off x="3606800" y="668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102870</xdr:rowOff>
    </xdr:from>
    <xdr:to>
      <xdr:col>4</xdr:col>
      <xdr:colOff>396875</xdr:colOff>
      <xdr:row>39</xdr:row>
      <xdr:rowOff>33020</xdr:rowOff>
    </xdr:to>
    <xdr:sp macro="" textlink="">
      <xdr:nvSpPr>
        <xdr:cNvPr id="87" name="円/楕円 86"/>
        <xdr:cNvSpPr/>
      </xdr:nvSpPr>
      <xdr:spPr>
        <a:xfrm>
          <a:off x="30480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17797</xdr:rowOff>
    </xdr:from>
    <xdr:ext cx="762000" cy="259045"/>
    <xdr:sp macro="" textlink="">
      <xdr:nvSpPr>
        <xdr:cNvPr id="88" name="テキスト ボックス 87"/>
        <xdr:cNvSpPr txBox="1"/>
      </xdr:nvSpPr>
      <xdr:spPr>
        <a:xfrm>
          <a:off x="2717800" y="670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80010</xdr:rowOff>
    </xdr:from>
    <xdr:to>
      <xdr:col>3</xdr:col>
      <xdr:colOff>193675</xdr:colOff>
      <xdr:row>39</xdr:row>
      <xdr:rowOff>10160</xdr:rowOff>
    </xdr:to>
    <xdr:sp macro="" textlink="">
      <xdr:nvSpPr>
        <xdr:cNvPr id="89" name="円/楕円 88"/>
        <xdr:cNvSpPr/>
      </xdr:nvSpPr>
      <xdr:spPr>
        <a:xfrm>
          <a:off x="2159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166387</xdr:rowOff>
    </xdr:from>
    <xdr:ext cx="762000" cy="259045"/>
    <xdr:sp macro="" textlink="">
      <xdr:nvSpPr>
        <xdr:cNvPr id="90" name="テキスト ボックス 89"/>
        <xdr:cNvSpPr txBox="1"/>
      </xdr:nvSpPr>
      <xdr:spPr>
        <a:xfrm>
          <a:off x="1828800" y="66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152400</xdr:rowOff>
    </xdr:from>
    <xdr:to>
      <xdr:col>1</xdr:col>
      <xdr:colOff>676275</xdr:colOff>
      <xdr:row>38</xdr:row>
      <xdr:rowOff>82550</xdr:rowOff>
    </xdr:to>
    <xdr:sp macro="" textlink="">
      <xdr:nvSpPr>
        <xdr:cNvPr id="91" name="円/楕円 90"/>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67327</xdr:rowOff>
    </xdr:from>
    <xdr:ext cx="762000" cy="259045"/>
    <xdr:sp macro="" textlink="">
      <xdr:nvSpPr>
        <xdr:cNvPr id="92" name="テキスト ボックス 91"/>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物件費は類似団体平均値を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年々増加傾向にある。</a:t>
          </a:r>
          <a:r>
            <a:rPr lang="ja-JP" altLang="en-US" sz="1100" b="0" i="0" baseline="0">
              <a:solidFill>
                <a:schemeClr val="dk1"/>
              </a:solidFill>
              <a:effectLst/>
              <a:latin typeface="+mn-lt"/>
              <a:ea typeface="+mn-ea"/>
              <a:cs typeface="+mn-cs"/>
            </a:rPr>
            <a:t>今年度は高野山こども園の指定管理料が物件費として新たに発生し、前年度と比べて</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ポイントの大幅な増となった。</a:t>
          </a:r>
          <a:r>
            <a:rPr lang="ja-JP" altLang="ja-JP" sz="1100" b="0" i="0" baseline="0">
              <a:solidFill>
                <a:schemeClr val="dk1"/>
              </a:solidFill>
              <a:effectLst/>
              <a:latin typeface="+mn-lt"/>
              <a:ea typeface="+mn-ea"/>
              <a:cs typeface="+mn-cs"/>
            </a:rPr>
            <a:t>光熱水費や事務費の節減に取り組み今後も事務経費の節減に努めていく。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17</xdr:row>
      <xdr:rowOff>69850</xdr:rowOff>
    </xdr:to>
    <xdr:cxnSp macro="">
      <xdr:nvCxnSpPr>
        <xdr:cNvPr id="122" name="直線コネクタ 121"/>
        <xdr:cNvCxnSpPr/>
      </xdr:nvCxnSpPr>
      <xdr:spPr>
        <a:xfrm>
          <a:off x="15671800" y="28839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90424</xdr:rowOff>
    </xdr:from>
    <xdr:to>
      <xdr:col>22</xdr:col>
      <xdr:colOff>565150</xdr:colOff>
      <xdr:row>16</xdr:row>
      <xdr:rowOff>140716</xdr:rowOff>
    </xdr:to>
    <xdr:cxnSp macro="">
      <xdr:nvCxnSpPr>
        <xdr:cNvPr id="125" name="直線コネクタ 124"/>
        <xdr:cNvCxnSpPr/>
      </xdr:nvCxnSpPr>
      <xdr:spPr>
        <a:xfrm>
          <a:off x="14782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90424</xdr:rowOff>
    </xdr:to>
    <xdr:cxnSp macro="">
      <xdr:nvCxnSpPr>
        <xdr:cNvPr id="128" name="直線コネクタ 127"/>
        <xdr:cNvCxnSpPr/>
      </xdr:nvCxnSpPr>
      <xdr:spPr>
        <a:xfrm>
          <a:off x="13893800" y="2755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17272</xdr:rowOff>
    </xdr:to>
    <xdr:cxnSp macro="">
      <xdr:nvCxnSpPr>
        <xdr:cNvPr id="131" name="直線コネクタ 130"/>
        <xdr:cNvCxnSpPr/>
      </xdr:nvCxnSpPr>
      <xdr:spPr>
        <a:xfrm flipV="1">
          <a:off x="13004800" y="2755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89916</xdr:rowOff>
    </xdr:from>
    <xdr:to>
      <xdr:col>22</xdr:col>
      <xdr:colOff>615950</xdr:colOff>
      <xdr:row>17</xdr:row>
      <xdr:rowOff>20066</xdr:rowOff>
    </xdr:to>
    <xdr:sp macro="" textlink="">
      <xdr:nvSpPr>
        <xdr:cNvPr id="143" name="円/楕円 142"/>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30243</xdr:rowOff>
    </xdr:from>
    <xdr:ext cx="736600" cy="259045"/>
    <xdr:sp macro="" textlink="">
      <xdr:nvSpPr>
        <xdr:cNvPr id="144" name="テキスト ボックス 143"/>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39624</xdr:rowOff>
    </xdr:from>
    <xdr:to>
      <xdr:col>21</xdr:col>
      <xdr:colOff>412750</xdr:colOff>
      <xdr:row>16</xdr:row>
      <xdr:rowOff>141224</xdr:rowOff>
    </xdr:to>
    <xdr:sp macro="" textlink="">
      <xdr:nvSpPr>
        <xdr:cNvPr id="145" name="円/楕円 144"/>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151401</xdr:rowOff>
    </xdr:from>
    <xdr:ext cx="762000" cy="259045"/>
    <xdr:sp macro="" textlink="">
      <xdr:nvSpPr>
        <xdr:cNvPr id="146" name="テキスト ボックス 145"/>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7" name="円/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49" name="円/楕円 148"/>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78249</xdr:rowOff>
    </xdr:from>
    <xdr:ext cx="762000" cy="259045"/>
    <xdr:sp macro="" textlink="">
      <xdr:nvSpPr>
        <xdr:cNvPr id="150" name="テキスト ボックス 149"/>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扶助費は前年度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ポイント減となり</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％下回っている。資格審査等の適正化や各種手当ての加算等の見直しを進めていくことで、財政を圧迫する上昇傾向に歯止めをかけるように努めていく。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50800</xdr:rowOff>
    </xdr:to>
    <xdr:cxnSp macro="">
      <xdr:nvCxnSpPr>
        <xdr:cNvPr id="182" name="直線コネクタ 181"/>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85" name="直線コネクタ 184"/>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50800</xdr:rowOff>
    </xdr:to>
    <xdr:cxnSp macro="">
      <xdr:nvCxnSpPr>
        <xdr:cNvPr id="188" name="直線コネクタ 187"/>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50800</xdr:rowOff>
    </xdr:to>
    <xdr:cxnSp macro="">
      <xdr:nvCxnSpPr>
        <xdr:cNvPr id="191" name="直線コネクタ 190"/>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1" name="円/楕円 20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3" name="円/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4" name="テキスト ボックス 20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5" name="円/楕円 20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06" name="テキスト ボックス 20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7" name="円/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8" name="テキスト ボックス 20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9" name="円/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その他に係る経常収支比率は平成２４年度から増加し、</a:t>
          </a:r>
          <a:r>
            <a:rPr lang="ja-JP" altLang="en-US" sz="1100" b="0" i="0" baseline="0">
              <a:solidFill>
                <a:schemeClr val="dk1"/>
              </a:solidFill>
              <a:effectLst/>
              <a:latin typeface="+mn-lt"/>
              <a:ea typeface="+mn-ea"/>
              <a:cs typeface="+mn-cs"/>
            </a:rPr>
            <a:t>今年度も</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％上回っている。これは、高野山病院の診療所化に伴い、性質が補助費等から繰出金へと移行したため、繰出金が増えたことによるものである。</a:t>
          </a:r>
          <a:r>
            <a:rPr lang="ja-JP" altLang="en-US" sz="1100" b="0" i="0" baseline="0">
              <a:solidFill>
                <a:schemeClr val="dk1"/>
              </a:solidFill>
              <a:effectLst/>
              <a:latin typeface="+mn-lt"/>
              <a:ea typeface="+mn-ea"/>
              <a:cs typeface="+mn-cs"/>
            </a:rPr>
            <a:t>高野山総合診療所での訪問看護や通所リハビリなど収益事業の拡大、下水道事業での料金改定などを行うことで</a:t>
          </a:r>
          <a:r>
            <a:rPr lang="ja-JP" altLang="ja-JP" sz="1100" b="0" i="0" baseline="0">
              <a:solidFill>
                <a:schemeClr val="dk1"/>
              </a:solidFill>
              <a:effectLst/>
              <a:latin typeface="+mn-lt"/>
              <a:ea typeface="+mn-ea"/>
              <a:cs typeface="+mn-cs"/>
            </a:rPr>
            <a:t>、一般会計の負担額を減らしていく。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104140</xdr:rowOff>
    </xdr:to>
    <xdr:cxnSp macro="">
      <xdr:nvCxnSpPr>
        <xdr:cNvPr id="238" name="直線コネクタ 237"/>
        <xdr:cNvCxnSpPr/>
      </xdr:nvCxnSpPr>
      <xdr:spPr>
        <a:xfrm>
          <a:off x="15671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115570</xdr:rowOff>
    </xdr:to>
    <xdr:cxnSp macro="">
      <xdr:nvCxnSpPr>
        <xdr:cNvPr id="241" name="直線コネクタ 240"/>
        <xdr:cNvCxnSpPr/>
      </xdr:nvCxnSpPr>
      <xdr:spPr>
        <a:xfrm flipV="1">
          <a:off x="14782800" y="10025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167005</xdr:rowOff>
    </xdr:from>
    <xdr:to>
      <xdr:col>21</xdr:col>
      <xdr:colOff>361950</xdr:colOff>
      <xdr:row>58</xdr:row>
      <xdr:rowOff>115570</xdr:rowOff>
    </xdr:to>
    <xdr:cxnSp macro="">
      <xdr:nvCxnSpPr>
        <xdr:cNvPr id="244" name="直線コネクタ 243"/>
        <xdr:cNvCxnSpPr/>
      </xdr:nvCxnSpPr>
      <xdr:spPr>
        <a:xfrm>
          <a:off x="13893800" y="99396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167005</xdr:rowOff>
    </xdr:to>
    <xdr:cxnSp macro="">
      <xdr:nvCxnSpPr>
        <xdr:cNvPr id="247" name="直線コネクタ 246"/>
        <xdr:cNvCxnSpPr/>
      </xdr:nvCxnSpPr>
      <xdr:spPr>
        <a:xfrm>
          <a:off x="13004800" y="9888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57" name="円/楕円 256"/>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58"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59" name="円/楕円 258"/>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0" name="テキスト ボックス 259"/>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64770</xdr:rowOff>
    </xdr:from>
    <xdr:to>
      <xdr:col>21</xdr:col>
      <xdr:colOff>412750</xdr:colOff>
      <xdr:row>58</xdr:row>
      <xdr:rowOff>166370</xdr:rowOff>
    </xdr:to>
    <xdr:sp macro="" textlink="">
      <xdr:nvSpPr>
        <xdr:cNvPr id="261" name="円/楕円 260"/>
        <xdr:cNvSpPr/>
      </xdr:nvSpPr>
      <xdr:spPr>
        <a:xfrm>
          <a:off x="14732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151147</xdr:rowOff>
    </xdr:from>
    <xdr:ext cx="762000" cy="259045"/>
    <xdr:sp macro="" textlink="">
      <xdr:nvSpPr>
        <xdr:cNvPr id="262" name="テキスト ボックス 261"/>
        <xdr:cNvSpPr txBox="1"/>
      </xdr:nvSpPr>
      <xdr:spPr>
        <a:xfrm>
          <a:off x="14401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116205</xdr:rowOff>
    </xdr:from>
    <xdr:to>
      <xdr:col>20</xdr:col>
      <xdr:colOff>209550</xdr:colOff>
      <xdr:row>58</xdr:row>
      <xdr:rowOff>46355</xdr:rowOff>
    </xdr:to>
    <xdr:sp macro="" textlink="">
      <xdr:nvSpPr>
        <xdr:cNvPr id="263" name="円/楕円 262"/>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31132</xdr:rowOff>
    </xdr:from>
    <xdr:ext cx="762000" cy="259045"/>
    <xdr:sp macro="" textlink="">
      <xdr:nvSpPr>
        <xdr:cNvPr id="264" name="テキスト ボックス 263"/>
        <xdr:cNvSpPr txBox="1"/>
      </xdr:nvSpPr>
      <xdr:spPr>
        <a:xfrm>
          <a:off x="13512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65" name="円/楕円 264"/>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66" name="テキスト ボックス 265"/>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補助費にかかる経常収支比率は平成２４</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度から減少し、</a:t>
          </a:r>
          <a:r>
            <a:rPr lang="ja-JP" altLang="en-US" sz="1100" b="0" i="0" baseline="0">
              <a:solidFill>
                <a:schemeClr val="dk1"/>
              </a:solidFill>
              <a:effectLst/>
              <a:latin typeface="+mn-lt"/>
              <a:ea typeface="+mn-ea"/>
              <a:cs typeface="+mn-cs"/>
            </a:rPr>
            <a:t>今年度も</a:t>
          </a:r>
          <a:r>
            <a:rPr lang="ja-JP" altLang="ja-JP" sz="1100" b="0" i="0" baseline="0">
              <a:solidFill>
                <a:schemeClr val="dk1"/>
              </a:solidFill>
              <a:effectLst/>
              <a:latin typeface="+mn-lt"/>
              <a:ea typeface="+mn-ea"/>
              <a:cs typeface="+mn-cs"/>
            </a:rPr>
            <a:t>類似団体平均値を</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下回っている。これは、高野山病院の診療所化に伴い、性質が補助費等から繰出金へと移行したことが大きく影響している。町単独の補助金については、従前から廃止や見直しを行っているところであるが、</a:t>
          </a:r>
          <a:r>
            <a:rPr lang="ja-JP" altLang="en-US" sz="1100" b="0" i="0" baseline="0">
              <a:solidFill>
                <a:schemeClr val="dk1"/>
              </a:solidFill>
              <a:effectLst/>
              <a:latin typeface="+mn-lt"/>
              <a:ea typeface="+mn-ea"/>
              <a:cs typeface="+mn-cs"/>
            </a:rPr>
            <a:t>終了期限を設けて</a:t>
          </a:r>
          <a:r>
            <a:rPr lang="ja-JP" altLang="ja-JP" sz="1100" b="0" i="0" baseline="0">
              <a:solidFill>
                <a:schemeClr val="dk1"/>
              </a:solidFill>
              <a:effectLst/>
              <a:latin typeface="+mn-lt"/>
              <a:ea typeface="+mn-ea"/>
              <a:cs typeface="+mn-cs"/>
            </a:rPr>
            <a:t>効果</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検証</a:t>
          </a:r>
          <a:r>
            <a:rPr lang="ja-JP" altLang="en-US" sz="1100" b="0" i="0" baseline="0">
              <a:solidFill>
                <a:schemeClr val="dk1"/>
              </a:solidFill>
              <a:effectLst/>
              <a:latin typeface="+mn-lt"/>
              <a:ea typeface="+mn-ea"/>
              <a:cs typeface="+mn-cs"/>
            </a:rPr>
            <a:t>を行い、事業の仕分けを行うことで</a:t>
          </a:r>
          <a:r>
            <a:rPr lang="ja-JP" altLang="ja-JP" sz="1100" b="0" i="0" baseline="0">
              <a:solidFill>
                <a:schemeClr val="dk1"/>
              </a:solidFill>
              <a:effectLst/>
              <a:latin typeface="+mn-lt"/>
              <a:ea typeface="+mn-ea"/>
              <a:cs typeface="+mn-cs"/>
            </a:rPr>
            <a:t>一層の抑制に努めていく。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106426</xdr:rowOff>
    </xdr:to>
    <xdr:cxnSp macro="">
      <xdr:nvCxnSpPr>
        <xdr:cNvPr id="296" name="直線コネクタ 295"/>
        <xdr:cNvCxnSpPr/>
      </xdr:nvCxnSpPr>
      <xdr:spPr>
        <a:xfrm>
          <a:off x="15671800" y="60706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69850</xdr:rowOff>
    </xdr:to>
    <xdr:cxnSp macro="">
      <xdr:nvCxnSpPr>
        <xdr:cNvPr id="299" name="直線コネクタ 298"/>
        <xdr:cNvCxnSpPr/>
      </xdr:nvCxnSpPr>
      <xdr:spPr>
        <a:xfrm>
          <a:off x="14782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36</xdr:row>
      <xdr:rowOff>49276</xdr:rowOff>
    </xdr:to>
    <xdr:cxnSp macro="">
      <xdr:nvCxnSpPr>
        <xdr:cNvPr id="302" name="直線コネクタ 301"/>
        <xdr:cNvCxnSpPr/>
      </xdr:nvCxnSpPr>
      <xdr:spPr>
        <a:xfrm flipV="1">
          <a:off x="13893800" y="60614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99568</xdr:rowOff>
    </xdr:to>
    <xdr:cxnSp macro="">
      <xdr:nvCxnSpPr>
        <xdr:cNvPr id="305" name="直線コネクタ 304"/>
        <xdr:cNvCxnSpPr/>
      </xdr:nvCxnSpPr>
      <xdr:spPr>
        <a:xfrm flipV="1">
          <a:off x="13004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15" name="円/楕円 314"/>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16"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17" name="円/楕円 316"/>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18" name="テキスト ボックス 317"/>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9906</xdr:rowOff>
    </xdr:from>
    <xdr:to>
      <xdr:col>21</xdr:col>
      <xdr:colOff>412750</xdr:colOff>
      <xdr:row>35</xdr:row>
      <xdr:rowOff>111506</xdr:rowOff>
    </xdr:to>
    <xdr:sp macro="" textlink="">
      <xdr:nvSpPr>
        <xdr:cNvPr id="319" name="円/楕円 318"/>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121683</xdr:rowOff>
    </xdr:from>
    <xdr:ext cx="762000" cy="259045"/>
    <xdr:sp macro="" textlink="">
      <xdr:nvSpPr>
        <xdr:cNvPr id="320" name="テキスト ボックス 319"/>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1" name="円/楕円 320"/>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3" name="円/楕円 32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24" name="テキスト ボックス 323"/>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普通建設事業を抑制し町債の新規発行を控え公債費の削減に努めて</a:t>
          </a:r>
          <a:r>
            <a:rPr lang="ja-JP" altLang="en-US" sz="1100" b="0" i="0" baseline="0">
              <a:solidFill>
                <a:schemeClr val="dk1"/>
              </a:solidFill>
              <a:effectLst/>
              <a:latin typeface="+mn-lt"/>
              <a:ea typeface="+mn-ea"/>
              <a:cs typeface="+mn-cs"/>
            </a:rPr>
            <a:t>きたため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元利償還金は年々減少しているが、公営住宅建設事業債の償還に充てる一般財源が増加（住宅使用料等特定財源が減少）したこともあり、類似団体平均を</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％上回っている。今後</a:t>
          </a:r>
          <a:r>
            <a:rPr lang="ja-JP" altLang="ja-JP" sz="1100" b="0" i="0" baseline="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年間発行額が償還額を下回るように</a:t>
          </a:r>
          <a:r>
            <a:rPr lang="ja-JP" altLang="ja-JP" sz="1100" b="0" i="0" baseline="0">
              <a:solidFill>
                <a:schemeClr val="dk1"/>
              </a:solidFill>
              <a:effectLst/>
              <a:latin typeface="+mn-lt"/>
              <a:ea typeface="+mn-ea"/>
              <a:cs typeface="+mn-cs"/>
            </a:rPr>
            <a:t>引き続き公債費の削減に努めていく。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85089</xdr:rowOff>
    </xdr:to>
    <xdr:cxnSp macro="">
      <xdr:nvCxnSpPr>
        <xdr:cNvPr id="356" name="直線コネクタ 355"/>
        <xdr:cNvCxnSpPr/>
      </xdr:nvCxnSpPr>
      <xdr:spPr>
        <a:xfrm flipV="1">
          <a:off x="3987800" y="13248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127000</xdr:rowOff>
    </xdr:to>
    <xdr:cxnSp macro="">
      <xdr:nvCxnSpPr>
        <xdr:cNvPr id="359" name="直線コネクタ 358"/>
        <xdr:cNvCxnSpPr/>
      </xdr:nvCxnSpPr>
      <xdr:spPr>
        <a:xfrm flipV="1">
          <a:off x="3098800" y="13286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77</xdr:row>
      <xdr:rowOff>146050</xdr:rowOff>
    </xdr:to>
    <xdr:cxnSp macro="">
      <xdr:nvCxnSpPr>
        <xdr:cNvPr id="362" name="直線コネクタ 361"/>
        <xdr:cNvCxnSpPr/>
      </xdr:nvCxnSpPr>
      <xdr:spPr>
        <a:xfrm flipV="1">
          <a:off x="2209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127000</xdr:rowOff>
    </xdr:from>
    <xdr:to>
      <xdr:col>3</xdr:col>
      <xdr:colOff>142875</xdr:colOff>
      <xdr:row>77</xdr:row>
      <xdr:rowOff>146050</xdr:rowOff>
    </xdr:to>
    <xdr:cxnSp macro="">
      <xdr:nvCxnSpPr>
        <xdr:cNvPr id="365" name="直線コネクタ 364"/>
        <xdr:cNvCxnSpPr/>
      </xdr:nvCxnSpPr>
      <xdr:spPr>
        <a:xfrm>
          <a:off x="1320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5" name="円/楕円 374"/>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76"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77" name="円/楕円 376"/>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78" name="テキスト ボックス 377"/>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76200</xdr:rowOff>
    </xdr:from>
    <xdr:to>
      <xdr:col>4</xdr:col>
      <xdr:colOff>396875</xdr:colOff>
      <xdr:row>78</xdr:row>
      <xdr:rowOff>6350</xdr:rowOff>
    </xdr:to>
    <xdr:sp macro="" textlink="">
      <xdr:nvSpPr>
        <xdr:cNvPr id="379" name="円/楕円 378"/>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162577</xdr:rowOff>
    </xdr:from>
    <xdr:ext cx="762000" cy="259045"/>
    <xdr:sp macro="" textlink="">
      <xdr:nvSpPr>
        <xdr:cNvPr id="380" name="テキスト ボックス 379"/>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81" name="円/楕円 380"/>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2" name="テキスト ボックス 381"/>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76200</xdr:rowOff>
    </xdr:from>
    <xdr:to>
      <xdr:col>1</xdr:col>
      <xdr:colOff>676275</xdr:colOff>
      <xdr:row>78</xdr:row>
      <xdr:rowOff>6350</xdr:rowOff>
    </xdr:to>
    <xdr:sp macro="" textlink="">
      <xdr:nvSpPr>
        <xdr:cNvPr id="383" name="円/楕円 382"/>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16527</xdr:rowOff>
    </xdr:from>
    <xdr:ext cx="762000" cy="259045"/>
    <xdr:sp macro="" textlink="">
      <xdr:nvSpPr>
        <xdr:cNvPr id="384" name="テキスト ボックス 383"/>
        <xdr:cNvSpPr txBox="1"/>
      </xdr:nvSpPr>
      <xdr:spPr>
        <a:xfrm>
          <a:off x="939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高野山こども園の指定管理料により</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が大幅に増えたことが影響し、</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％増加となっている。今後も、経常経費の抑制に努め、より一層の経常収支比率の改善を図っていく。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108713</xdr:rowOff>
    </xdr:from>
    <xdr:to>
      <xdr:col>24</xdr:col>
      <xdr:colOff>31750</xdr:colOff>
      <xdr:row>78</xdr:row>
      <xdr:rowOff>8128</xdr:rowOff>
    </xdr:to>
    <xdr:cxnSp macro="">
      <xdr:nvCxnSpPr>
        <xdr:cNvPr id="415" name="直線コネクタ 414"/>
        <xdr:cNvCxnSpPr/>
      </xdr:nvCxnSpPr>
      <xdr:spPr>
        <a:xfrm>
          <a:off x="15671800" y="13310363"/>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108713</xdr:rowOff>
    </xdr:to>
    <xdr:cxnSp macro="">
      <xdr:nvCxnSpPr>
        <xdr:cNvPr id="418" name="直線コネクタ 417"/>
        <xdr:cNvCxnSpPr/>
      </xdr:nvCxnSpPr>
      <xdr:spPr>
        <a:xfrm>
          <a:off x="14782800" y="133080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85852</xdr:rowOff>
    </xdr:from>
    <xdr:to>
      <xdr:col>21</xdr:col>
      <xdr:colOff>361950</xdr:colOff>
      <xdr:row>77</xdr:row>
      <xdr:rowOff>106426</xdr:rowOff>
    </xdr:to>
    <xdr:cxnSp macro="">
      <xdr:nvCxnSpPr>
        <xdr:cNvPr id="421" name="直線コネクタ 420"/>
        <xdr:cNvCxnSpPr/>
      </xdr:nvCxnSpPr>
      <xdr:spPr>
        <a:xfrm>
          <a:off x="13893800" y="132875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85852</xdr:rowOff>
    </xdr:to>
    <xdr:cxnSp macro="">
      <xdr:nvCxnSpPr>
        <xdr:cNvPr id="424" name="直線コネクタ 423"/>
        <xdr:cNvCxnSpPr/>
      </xdr:nvCxnSpPr>
      <xdr:spPr>
        <a:xfrm>
          <a:off x="13004800" y="132303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128778</xdr:rowOff>
    </xdr:from>
    <xdr:to>
      <xdr:col>24</xdr:col>
      <xdr:colOff>82550</xdr:colOff>
      <xdr:row>78</xdr:row>
      <xdr:rowOff>58928</xdr:rowOff>
    </xdr:to>
    <xdr:sp macro="" textlink="">
      <xdr:nvSpPr>
        <xdr:cNvPr id="434" name="円/楕円 433"/>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100855</xdr:rowOff>
    </xdr:from>
    <xdr:ext cx="762000" cy="259045"/>
    <xdr:sp macro="" textlink="">
      <xdr:nvSpPr>
        <xdr:cNvPr id="435"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57913</xdr:rowOff>
    </xdr:from>
    <xdr:to>
      <xdr:col>22</xdr:col>
      <xdr:colOff>615950</xdr:colOff>
      <xdr:row>77</xdr:row>
      <xdr:rowOff>159513</xdr:rowOff>
    </xdr:to>
    <xdr:sp macro="" textlink="">
      <xdr:nvSpPr>
        <xdr:cNvPr id="436" name="円/楕円 435"/>
        <xdr:cNvSpPr/>
      </xdr:nvSpPr>
      <xdr:spPr>
        <a:xfrm>
          <a:off x="15621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144290</xdr:rowOff>
    </xdr:from>
    <xdr:ext cx="736600" cy="259045"/>
    <xdr:sp macro="" textlink="">
      <xdr:nvSpPr>
        <xdr:cNvPr id="437" name="テキスト ボックス 436"/>
        <xdr:cNvSpPr txBox="1"/>
      </xdr:nvSpPr>
      <xdr:spPr>
        <a:xfrm>
          <a:off x="15290800" y="133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38" name="円/楕円 437"/>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35052</xdr:rowOff>
    </xdr:from>
    <xdr:to>
      <xdr:col>20</xdr:col>
      <xdr:colOff>209550</xdr:colOff>
      <xdr:row>77</xdr:row>
      <xdr:rowOff>136652</xdr:rowOff>
    </xdr:to>
    <xdr:sp macro="" textlink="">
      <xdr:nvSpPr>
        <xdr:cNvPr id="440" name="円/楕円 439"/>
        <xdr:cNvSpPr/>
      </xdr:nvSpPr>
      <xdr:spPr>
        <a:xfrm>
          <a:off x="13843000" y="132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121429</xdr:rowOff>
    </xdr:from>
    <xdr:ext cx="762000" cy="259045"/>
    <xdr:sp macro="" textlink="">
      <xdr:nvSpPr>
        <xdr:cNvPr id="441" name="テキスト ボックス 440"/>
        <xdr:cNvSpPr txBox="1"/>
      </xdr:nvSpPr>
      <xdr:spPr>
        <a:xfrm>
          <a:off x="13512800" y="1332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42" name="円/楕円 441"/>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和歌山県高野町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98122</xdr:rowOff>
    </xdr:from>
    <xdr:to>
      <xdr:col>4</xdr:col>
      <xdr:colOff>1117600</xdr:colOff>
      <xdr:row>18</xdr:row>
      <xdr:rowOff>100563</xdr:rowOff>
    </xdr:to>
    <xdr:cxnSp macro="">
      <xdr:nvCxnSpPr>
        <xdr:cNvPr id="51" name="直線コネクタ 50"/>
        <xdr:cNvCxnSpPr/>
      </xdr:nvCxnSpPr>
      <xdr:spPr bwMode="auto">
        <a:xfrm flipV="1">
          <a:off x="5003800" y="3231847"/>
          <a:ext cx="647700" cy="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100563</xdr:rowOff>
    </xdr:from>
    <xdr:to>
      <xdr:col>4</xdr:col>
      <xdr:colOff>469900</xdr:colOff>
      <xdr:row>18</xdr:row>
      <xdr:rowOff>111298</xdr:rowOff>
    </xdr:to>
    <xdr:cxnSp macro="">
      <xdr:nvCxnSpPr>
        <xdr:cNvPr id="54" name="直線コネクタ 53"/>
        <xdr:cNvCxnSpPr/>
      </xdr:nvCxnSpPr>
      <xdr:spPr bwMode="auto">
        <a:xfrm flipV="1">
          <a:off x="4305300" y="3234288"/>
          <a:ext cx="698500" cy="1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111298</xdr:rowOff>
    </xdr:from>
    <xdr:to>
      <xdr:col>3</xdr:col>
      <xdr:colOff>904875</xdr:colOff>
      <xdr:row>18</xdr:row>
      <xdr:rowOff>121487</xdr:rowOff>
    </xdr:to>
    <xdr:cxnSp macro="">
      <xdr:nvCxnSpPr>
        <xdr:cNvPr id="57" name="直線コネクタ 56"/>
        <xdr:cNvCxnSpPr/>
      </xdr:nvCxnSpPr>
      <xdr:spPr bwMode="auto">
        <a:xfrm flipV="1">
          <a:off x="3606800" y="3245023"/>
          <a:ext cx="698500" cy="1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121487</xdr:rowOff>
    </xdr:from>
    <xdr:to>
      <xdr:col>3</xdr:col>
      <xdr:colOff>206375</xdr:colOff>
      <xdr:row>18</xdr:row>
      <xdr:rowOff>144252</xdr:rowOff>
    </xdr:to>
    <xdr:cxnSp macro="">
      <xdr:nvCxnSpPr>
        <xdr:cNvPr id="60" name="直線コネクタ 59"/>
        <xdr:cNvCxnSpPr/>
      </xdr:nvCxnSpPr>
      <xdr:spPr bwMode="auto">
        <a:xfrm flipV="1">
          <a:off x="2908300" y="3255212"/>
          <a:ext cx="6985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47322</xdr:rowOff>
    </xdr:from>
    <xdr:to>
      <xdr:col>5</xdr:col>
      <xdr:colOff>34925</xdr:colOff>
      <xdr:row>18</xdr:row>
      <xdr:rowOff>148922</xdr:rowOff>
    </xdr:to>
    <xdr:sp macro="" textlink="">
      <xdr:nvSpPr>
        <xdr:cNvPr id="70" name="円/楕円 69"/>
        <xdr:cNvSpPr/>
      </xdr:nvSpPr>
      <xdr:spPr bwMode="auto">
        <a:xfrm>
          <a:off x="5600700" y="318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19399</xdr:rowOff>
    </xdr:from>
    <xdr:ext cx="762000" cy="259045"/>
    <xdr:sp macro="" textlink="">
      <xdr:nvSpPr>
        <xdr:cNvPr id="71" name="人口1人当たり決算額の推移該当値テキスト130"/>
        <xdr:cNvSpPr txBox="1"/>
      </xdr:nvSpPr>
      <xdr:spPr>
        <a:xfrm>
          <a:off x="5740400" y="315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231,852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49763</xdr:rowOff>
    </xdr:from>
    <xdr:to>
      <xdr:col>4</xdr:col>
      <xdr:colOff>520700</xdr:colOff>
      <xdr:row>18</xdr:row>
      <xdr:rowOff>151364</xdr:rowOff>
    </xdr:to>
    <xdr:sp macro="" textlink="">
      <xdr:nvSpPr>
        <xdr:cNvPr id="72" name="円/楕円 71"/>
        <xdr:cNvSpPr/>
      </xdr:nvSpPr>
      <xdr:spPr bwMode="auto">
        <a:xfrm>
          <a:off x="4953000" y="31834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136141</xdr:rowOff>
    </xdr:from>
    <xdr:ext cx="736600" cy="259045"/>
    <xdr:sp macro="" textlink="">
      <xdr:nvSpPr>
        <xdr:cNvPr id="73" name="テキスト ボックス 72"/>
        <xdr:cNvSpPr txBox="1"/>
      </xdr:nvSpPr>
      <xdr:spPr>
        <a:xfrm>
          <a:off x="4622800" y="32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230,357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60498</xdr:rowOff>
    </xdr:from>
    <xdr:to>
      <xdr:col>3</xdr:col>
      <xdr:colOff>955675</xdr:colOff>
      <xdr:row>18</xdr:row>
      <xdr:rowOff>162098</xdr:rowOff>
    </xdr:to>
    <xdr:sp macro="" textlink="">
      <xdr:nvSpPr>
        <xdr:cNvPr id="74" name="円/楕円 73"/>
        <xdr:cNvSpPr/>
      </xdr:nvSpPr>
      <xdr:spPr bwMode="auto">
        <a:xfrm>
          <a:off x="4254500" y="319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146875</xdr:rowOff>
    </xdr:from>
    <xdr:ext cx="762000" cy="259045"/>
    <xdr:sp macro="" textlink="">
      <xdr:nvSpPr>
        <xdr:cNvPr id="75" name="テキスト ボックス 74"/>
        <xdr:cNvSpPr txBox="1"/>
      </xdr:nvSpPr>
      <xdr:spPr>
        <a:xfrm>
          <a:off x="3924300" y="328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70687</xdr:rowOff>
    </xdr:from>
    <xdr:to>
      <xdr:col>3</xdr:col>
      <xdr:colOff>257175</xdr:colOff>
      <xdr:row>19</xdr:row>
      <xdr:rowOff>837</xdr:rowOff>
    </xdr:to>
    <xdr:sp macro="" textlink="">
      <xdr:nvSpPr>
        <xdr:cNvPr id="76" name="円/楕円 75"/>
        <xdr:cNvSpPr/>
      </xdr:nvSpPr>
      <xdr:spPr bwMode="auto">
        <a:xfrm>
          <a:off x="3556000" y="320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157064</xdr:rowOff>
    </xdr:from>
    <xdr:ext cx="762000" cy="259045"/>
    <xdr:sp macro="" textlink="">
      <xdr:nvSpPr>
        <xdr:cNvPr id="77" name="テキスト ボックス 76"/>
        <xdr:cNvSpPr txBox="1"/>
      </xdr:nvSpPr>
      <xdr:spPr>
        <a:xfrm>
          <a:off x="3225800" y="329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93452</xdr:rowOff>
    </xdr:from>
    <xdr:to>
      <xdr:col>2</xdr:col>
      <xdr:colOff>692150</xdr:colOff>
      <xdr:row>19</xdr:row>
      <xdr:rowOff>23602</xdr:rowOff>
    </xdr:to>
    <xdr:sp macro="" textlink="">
      <xdr:nvSpPr>
        <xdr:cNvPr id="78" name="円/楕円 77"/>
        <xdr:cNvSpPr/>
      </xdr:nvSpPr>
      <xdr:spPr bwMode="auto">
        <a:xfrm>
          <a:off x="2857500" y="322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8379</xdr:rowOff>
    </xdr:from>
    <xdr:ext cx="762000" cy="259045"/>
    <xdr:sp macro="" textlink="">
      <xdr:nvSpPr>
        <xdr:cNvPr id="79" name="テキスト ボックス 78"/>
        <xdr:cNvSpPr txBox="1"/>
      </xdr:nvSpPr>
      <xdr:spPr>
        <a:xfrm>
          <a:off x="2527300" y="331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212679</xdr:rowOff>
    </xdr:from>
    <xdr:to>
      <xdr:col>4</xdr:col>
      <xdr:colOff>1117600</xdr:colOff>
      <xdr:row>35</xdr:row>
      <xdr:rowOff>249402</xdr:rowOff>
    </xdr:to>
    <xdr:cxnSp macro="">
      <xdr:nvCxnSpPr>
        <xdr:cNvPr id="110" name="直線コネクタ 109"/>
        <xdr:cNvCxnSpPr/>
      </xdr:nvCxnSpPr>
      <xdr:spPr bwMode="auto">
        <a:xfrm>
          <a:off x="5003800" y="6823029"/>
          <a:ext cx="647700" cy="36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182312</xdr:rowOff>
    </xdr:from>
    <xdr:to>
      <xdr:col>4</xdr:col>
      <xdr:colOff>469900</xdr:colOff>
      <xdr:row>35</xdr:row>
      <xdr:rowOff>212679</xdr:rowOff>
    </xdr:to>
    <xdr:cxnSp macro="">
      <xdr:nvCxnSpPr>
        <xdr:cNvPr id="113" name="直線コネクタ 112"/>
        <xdr:cNvCxnSpPr/>
      </xdr:nvCxnSpPr>
      <xdr:spPr bwMode="auto">
        <a:xfrm>
          <a:off x="4305300" y="6792662"/>
          <a:ext cx="6985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182312</xdr:rowOff>
    </xdr:from>
    <xdr:to>
      <xdr:col>3</xdr:col>
      <xdr:colOff>904875</xdr:colOff>
      <xdr:row>35</xdr:row>
      <xdr:rowOff>188895</xdr:rowOff>
    </xdr:to>
    <xdr:cxnSp macro="">
      <xdr:nvCxnSpPr>
        <xdr:cNvPr id="116" name="直線コネクタ 115"/>
        <xdr:cNvCxnSpPr/>
      </xdr:nvCxnSpPr>
      <xdr:spPr bwMode="auto">
        <a:xfrm flipV="1">
          <a:off x="3606800" y="6792662"/>
          <a:ext cx="6985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188895</xdr:rowOff>
    </xdr:from>
    <xdr:to>
      <xdr:col>3</xdr:col>
      <xdr:colOff>206375</xdr:colOff>
      <xdr:row>35</xdr:row>
      <xdr:rowOff>216730</xdr:rowOff>
    </xdr:to>
    <xdr:cxnSp macro="">
      <xdr:nvCxnSpPr>
        <xdr:cNvPr id="119" name="直線コネクタ 118"/>
        <xdr:cNvCxnSpPr/>
      </xdr:nvCxnSpPr>
      <xdr:spPr bwMode="auto">
        <a:xfrm flipV="1">
          <a:off x="2908300" y="6799245"/>
          <a:ext cx="698500" cy="27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198602</xdr:rowOff>
    </xdr:from>
    <xdr:to>
      <xdr:col>5</xdr:col>
      <xdr:colOff>34925</xdr:colOff>
      <xdr:row>35</xdr:row>
      <xdr:rowOff>300202</xdr:rowOff>
    </xdr:to>
    <xdr:sp macro="" textlink="">
      <xdr:nvSpPr>
        <xdr:cNvPr id="129" name="円/楕円 128"/>
        <xdr:cNvSpPr/>
      </xdr:nvSpPr>
      <xdr:spPr bwMode="auto">
        <a:xfrm>
          <a:off x="5600700" y="680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170679</xdr:rowOff>
    </xdr:from>
    <xdr:ext cx="762000" cy="259045"/>
    <xdr:sp macro="" textlink="">
      <xdr:nvSpPr>
        <xdr:cNvPr id="130" name="人口1人当たり決算額の推移該当値テキスト445"/>
        <xdr:cNvSpPr txBox="1"/>
      </xdr:nvSpPr>
      <xdr:spPr>
        <a:xfrm>
          <a:off x="5740400" y="678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161879</xdr:rowOff>
    </xdr:from>
    <xdr:to>
      <xdr:col>4</xdr:col>
      <xdr:colOff>520700</xdr:colOff>
      <xdr:row>35</xdr:row>
      <xdr:rowOff>263479</xdr:rowOff>
    </xdr:to>
    <xdr:sp macro="" textlink="">
      <xdr:nvSpPr>
        <xdr:cNvPr id="131" name="円/楕円 130"/>
        <xdr:cNvSpPr/>
      </xdr:nvSpPr>
      <xdr:spPr bwMode="auto">
        <a:xfrm>
          <a:off x="4953000" y="677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248256</xdr:rowOff>
    </xdr:from>
    <xdr:ext cx="736600" cy="259045"/>
    <xdr:sp macro="" textlink="">
      <xdr:nvSpPr>
        <xdr:cNvPr id="132" name="テキスト ボックス 131"/>
        <xdr:cNvSpPr txBox="1"/>
      </xdr:nvSpPr>
      <xdr:spPr>
        <a:xfrm>
          <a:off x="4622800" y="685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131512</xdr:rowOff>
    </xdr:from>
    <xdr:to>
      <xdr:col>3</xdr:col>
      <xdr:colOff>955675</xdr:colOff>
      <xdr:row>35</xdr:row>
      <xdr:rowOff>233112</xdr:rowOff>
    </xdr:to>
    <xdr:sp macro="" textlink="">
      <xdr:nvSpPr>
        <xdr:cNvPr id="133" name="円/楕円 132"/>
        <xdr:cNvSpPr/>
      </xdr:nvSpPr>
      <xdr:spPr bwMode="auto">
        <a:xfrm>
          <a:off x="4254500" y="674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243289</xdr:rowOff>
    </xdr:from>
    <xdr:ext cx="762000" cy="259045"/>
    <xdr:sp macro="" textlink="">
      <xdr:nvSpPr>
        <xdr:cNvPr id="134" name="テキスト ボックス 133"/>
        <xdr:cNvSpPr txBox="1"/>
      </xdr:nvSpPr>
      <xdr:spPr>
        <a:xfrm>
          <a:off x="3924300" y="65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138095</xdr:rowOff>
    </xdr:from>
    <xdr:to>
      <xdr:col>3</xdr:col>
      <xdr:colOff>257175</xdr:colOff>
      <xdr:row>35</xdr:row>
      <xdr:rowOff>239695</xdr:rowOff>
    </xdr:to>
    <xdr:sp macro="" textlink="">
      <xdr:nvSpPr>
        <xdr:cNvPr id="135" name="円/楕円 134"/>
        <xdr:cNvSpPr/>
      </xdr:nvSpPr>
      <xdr:spPr bwMode="auto">
        <a:xfrm>
          <a:off x="3556000" y="674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224472</xdr:rowOff>
    </xdr:from>
    <xdr:ext cx="762000" cy="259045"/>
    <xdr:sp macro="" textlink="">
      <xdr:nvSpPr>
        <xdr:cNvPr id="136" name="テキスト ボックス 135"/>
        <xdr:cNvSpPr txBox="1"/>
      </xdr:nvSpPr>
      <xdr:spPr>
        <a:xfrm>
          <a:off x="3225800" y="68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165930</xdr:rowOff>
    </xdr:from>
    <xdr:to>
      <xdr:col>2</xdr:col>
      <xdr:colOff>692150</xdr:colOff>
      <xdr:row>35</xdr:row>
      <xdr:rowOff>267530</xdr:rowOff>
    </xdr:to>
    <xdr:sp macro="" textlink="">
      <xdr:nvSpPr>
        <xdr:cNvPr id="137" name="円/楕円 136"/>
        <xdr:cNvSpPr/>
      </xdr:nvSpPr>
      <xdr:spPr bwMode="auto">
        <a:xfrm>
          <a:off x="2857500" y="677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252307</xdr:rowOff>
    </xdr:from>
    <xdr:ext cx="762000" cy="259045"/>
    <xdr:sp macro="" textlink="">
      <xdr:nvSpPr>
        <xdr:cNvPr id="138" name="テキスト ボックス 137"/>
        <xdr:cNvSpPr txBox="1"/>
      </xdr:nvSpPr>
      <xdr:spPr>
        <a:xfrm>
          <a:off x="2527300" y="686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財政調整基金の現在高は１，１５９，</a:t>
          </a:r>
          <a:r>
            <a:rPr lang="ja-JP" altLang="en-US" sz="1100" b="0" i="0" baseline="0">
              <a:solidFill>
                <a:schemeClr val="dk1"/>
              </a:solidFill>
              <a:effectLst/>
              <a:latin typeface="+mn-lt"/>
              <a:ea typeface="+mn-ea"/>
              <a:cs typeface="+mn-cs"/>
            </a:rPr>
            <a:t>５９３</a:t>
          </a:r>
          <a:r>
            <a:rPr lang="ja-JP" altLang="ja-JP" sz="1100" b="0" i="0" baseline="0">
              <a:solidFill>
                <a:schemeClr val="dk1"/>
              </a:solidFill>
              <a:effectLst/>
              <a:latin typeface="+mn-lt"/>
              <a:ea typeface="+mn-ea"/>
              <a:cs typeface="+mn-cs"/>
            </a:rPr>
            <a:t>千円となっており、前年度末</a:t>
          </a:r>
          <a:r>
            <a:rPr lang="ja-JP" altLang="en-US" sz="1100" b="0" i="0" baseline="0">
              <a:solidFill>
                <a:schemeClr val="dk1"/>
              </a:solidFill>
              <a:effectLst/>
              <a:latin typeface="+mn-lt"/>
              <a:ea typeface="+mn-ea"/>
              <a:cs typeface="+mn-cs"/>
            </a:rPr>
            <a:t>とほぼ同額となった。（前年度比＋２０６</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前年度からの純繰越金が１３３，１９２千円と十分であったため、財源不足を補う目的での取崩を行う必要が無くなったためである。</a:t>
          </a:r>
          <a:endParaRPr lang="ja-JP" altLang="ja-JP" sz="1400">
            <a:effectLst/>
          </a:endParaRPr>
        </a:p>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年度実質収支は</a:t>
          </a:r>
          <a:r>
            <a:rPr lang="ja-JP" altLang="en-US" sz="1100" b="0" i="0" baseline="0">
              <a:solidFill>
                <a:schemeClr val="dk1"/>
              </a:solidFill>
              <a:effectLst/>
              <a:latin typeface="+mn-lt"/>
              <a:ea typeface="+mn-ea"/>
              <a:cs typeface="+mn-cs"/>
            </a:rPr>
            <a:t>１４４，７４３</a:t>
          </a:r>
          <a:r>
            <a:rPr lang="ja-JP" altLang="ja-JP" sz="1100" b="0" i="0" baseline="0">
              <a:solidFill>
                <a:schemeClr val="dk1"/>
              </a:solidFill>
              <a:effectLst/>
              <a:latin typeface="+mn-lt"/>
              <a:ea typeface="+mn-ea"/>
              <a:cs typeface="+mn-cs"/>
            </a:rPr>
            <a:t>千円となっており、実質単年度収支は</a:t>
          </a:r>
          <a:r>
            <a:rPr lang="ja-JP" altLang="en-US" sz="1100" b="0" i="0" baseline="0">
              <a:solidFill>
                <a:schemeClr val="dk1"/>
              </a:solidFill>
              <a:effectLst/>
              <a:latin typeface="+mn-lt"/>
              <a:ea typeface="+mn-ea"/>
              <a:cs typeface="+mn-cs"/>
            </a:rPr>
            <a:t>１１，７５７</a:t>
          </a:r>
          <a:r>
            <a:rPr lang="ja-JP" altLang="ja-JP" sz="1100" b="0" i="0" baseline="0">
              <a:solidFill>
                <a:schemeClr val="dk1"/>
              </a:solidFill>
              <a:effectLst/>
              <a:latin typeface="+mn-lt"/>
              <a:ea typeface="+mn-ea"/>
              <a:cs typeface="+mn-cs"/>
            </a:rPr>
            <a:t>千円となった。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財政調整基金の残高は金額で１，０００，０００千円、標準財政規模比で５０％以上を維持することを目標としており、事業の見直しと経費の削減をさらに進めていくことで健全化を図っていく。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一般会計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国の経済対策の影響で</a:t>
          </a:r>
          <a:r>
            <a:rPr lang="ja-JP" altLang="en-US" sz="900" b="0" i="0" baseline="0">
              <a:solidFill>
                <a:schemeClr val="dk1"/>
              </a:solidFill>
              <a:effectLst/>
              <a:latin typeface="+mn-lt"/>
              <a:ea typeface="+mn-ea"/>
              <a:cs typeface="+mn-cs"/>
            </a:rPr>
            <a:t>約</a:t>
          </a:r>
          <a:r>
            <a:rPr lang="en-US" altLang="ja-JP" sz="900" b="0" i="0" baseline="0">
              <a:solidFill>
                <a:schemeClr val="dk1"/>
              </a:solidFill>
              <a:effectLst/>
              <a:latin typeface="+mn-lt"/>
              <a:ea typeface="+mn-ea"/>
              <a:cs typeface="+mn-cs"/>
            </a:rPr>
            <a:t>10</a:t>
          </a:r>
          <a:r>
            <a:rPr lang="ja-JP" altLang="ja-JP" sz="900" b="0" i="0" baseline="0">
              <a:solidFill>
                <a:schemeClr val="dk1"/>
              </a:solidFill>
              <a:effectLst/>
              <a:latin typeface="+mn-lt"/>
              <a:ea typeface="+mn-ea"/>
              <a:cs typeface="+mn-cs"/>
            </a:rPr>
            <a:t>％と</a:t>
          </a:r>
          <a:r>
            <a:rPr lang="ja-JP" altLang="en-US" sz="900" b="0" i="0" baseline="0">
              <a:solidFill>
                <a:schemeClr val="dk1"/>
              </a:solidFill>
              <a:effectLst/>
              <a:latin typeface="+mn-lt"/>
              <a:ea typeface="+mn-ea"/>
              <a:cs typeface="+mn-cs"/>
            </a:rPr>
            <a:t>比率が高い時期が続いた後、平成２４年度に一時落ち込んだがその後再び増加傾向である。純繰越金が増加した影響が大きいが、今後も</a:t>
          </a:r>
          <a:r>
            <a:rPr lang="ja-JP" altLang="ja-JP" sz="900" b="0" i="0" baseline="0">
              <a:solidFill>
                <a:schemeClr val="tx1"/>
              </a:solidFill>
              <a:effectLst/>
              <a:latin typeface="+mn-lt"/>
              <a:ea typeface="+mn-ea"/>
              <a:cs typeface="+mn-cs"/>
            </a:rPr>
            <a:t>少子高齢化による人口減少や、病院の診療所化に伴い普通交付税の減が見込まれることから、引き続き財政の健全化を図っていく。</a:t>
          </a:r>
          <a:endParaRPr lang="en-US" altLang="ja-JP" sz="900" b="0" i="0" baseline="0">
            <a:solidFill>
              <a:schemeClr val="tx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国民健康保険特別会計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一般会計からの繰入のほか、国民健康保険基金の取崩しによる財政運営をおこなっており、医療費の増減見通しなどにより</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7</a:t>
          </a:r>
          <a:r>
            <a:rPr lang="ja-JP" altLang="ja-JP" sz="900" b="0" i="0" baseline="0">
              <a:solidFill>
                <a:schemeClr val="dk1"/>
              </a:solidFill>
              <a:effectLst/>
              <a:latin typeface="+mn-lt"/>
              <a:ea typeface="+mn-ea"/>
              <a:cs typeface="+mn-cs"/>
            </a:rPr>
            <a:t>％で推移している。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水道事業会計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平成１７年度に使用料アップをおこなった結果、一旦落ち込んだものの年々微増となっている。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介護保険特別会計</a:t>
          </a:r>
          <a:r>
            <a:rPr lang="en-US" altLang="ja-JP" sz="900" b="0" i="0" baseline="0">
              <a:solidFill>
                <a:schemeClr val="dk1"/>
              </a:solidFill>
              <a:effectLst/>
              <a:latin typeface="+mn-lt"/>
              <a:ea typeface="+mn-ea"/>
              <a:cs typeface="+mn-cs"/>
            </a:rPr>
            <a:t>】</a:t>
          </a:r>
          <a:endParaRPr lang="ja-JP" altLang="ja-JP" sz="900">
            <a:effectLst/>
          </a:endParaRPr>
        </a:p>
        <a:p>
          <a:pPr rtl="0"/>
          <a:r>
            <a:rPr lang="ja-JP" altLang="ja-JP" sz="900" b="0" i="0" baseline="0">
              <a:solidFill>
                <a:schemeClr val="dk1"/>
              </a:solidFill>
              <a:effectLst/>
              <a:latin typeface="+mn-lt"/>
              <a:ea typeface="+mn-ea"/>
              <a:cs typeface="+mn-cs"/>
            </a:rPr>
            <a:t>　一般会計からの繰入のほか介護保険基金繰入金の取崩により財政運営をおこなっており、保険給付費の増減見通しにより</a:t>
          </a:r>
          <a:r>
            <a:rPr lang="en-US" altLang="ja-JP" sz="900" b="0" i="0" baseline="0">
              <a:solidFill>
                <a:schemeClr val="dk1"/>
              </a:solidFill>
              <a:effectLst/>
              <a:latin typeface="+mn-lt"/>
              <a:ea typeface="+mn-ea"/>
              <a:cs typeface="+mn-cs"/>
            </a:rPr>
            <a:t>1.7</a:t>
          </a:r>
          <a:r>
            <a:rPr lang="ja-JP" altLang="ja-JP" sz="900" b="0" i="0" baseline="0">
              <a:solidFill>
                <a:schemeClr val="dk1"/>
              </a:solidFill>
              <a:effectLst/>
              <a:latin typeface="+mn-lt"/>
              <a:ea typeface="+mn-ea"/>
              <a:cs typeface="+mn-cs"/>
            </a:rPr>
            <a:t>％以内の範囲内に留まっている。</a:t>
          </a:r>
          <a:endParaRPr lang="ja-JP" altLang="ja-JP" sz="90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国民健康保険高野山総合診療所特別会計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平成２４年度に病院から診療所となり赤字補填分を一般会計から繰入をおこなっている。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下水道特別会計</a:t>
          </a:r>
          <a:r>
            <a:rPr lang="en-US" altLang="ja-JP" sz="900" b="0" i="0" baseline="0">
              <a:solidFill>
                <a:schemeClr val="dk1"/>
              </a:solidFill>
              <a:effectLst/>
              <a:latin typeface="+mn-lt"/>
              <a:ea typeface="+mn-ea"/>
              <a:cs typeface="+mn-cs"/>
            </a:rPr>
            <a:t>】</a:t>
          </a:r>
          <a:endParaRPr lang="ja-JP" altLang="ja-JP" sz="900">
            <a:effectLst/>
          </a:endParaRPr>
        </a:p>
        <a:p>
          <a:r>
            <a:rPr lang="ja-JP" altLang="ja-JP" sz="900" b="0" i="0" baseline="0">
              <a:solidFill>
                <a:schemeClr val="dk1"/>
              </a:solidFill>
              <a:effectLst/>
              <a:latin typeface="+mn-lt"/>
              <a:ea typeface="+mn-ea"/>
              <a:cs typeface="+mn-cs"/>
            </a:rPr>
            <a:t>　一般会計からの繰入で財政運営をおこなっていることから</a:t>
          </a:r>
          <a:r>
            <a:rPr lang="en-US" altLang="ja-JP" sz="900" b="0" i="0" baseline="0">
              <a:solidFill>
                <a:schemeClr val="dk1"/>
              </a:solidFill>
              <a:effectLst/>
              <a:latin typeface="+mn-lt"/>
              <a:ea typeface="+mn-ea"/>
              <a:cs typeface="+mn-cs"/>
            </a:rPr>
            <a:t>0.4</a:t>
          </a:r>
          <a:r>
            <a:rPr lang="ja-JP" altLang="ja-JP" sz="900" b="0" i="0" baseline="0">
              <a:solidFill>
                <a:schemeClr val="dk1"/>
              </a:solidFill>
              <a:effectLst/>
              <a:latin typeface="+mn-lt"/>
              <a:ea typeface="+mn-ea"/>
              <a:cs typeface="+mn-cs"/>
            </a:rPr>
            <a:t>％以内の範囲内に留まっている。</a:t>
          </a:r>
          <a:endParaRPr lang="en-US" altLang="ja-JP" sz="900" b="0" i="0" baseline="0">
            <a:solidFill>
              <a:schemeClr val="dk1"/>
            </a:solidFill>
            <a:effectLst/>
            <a:latin typeface="+mn-lt"/>
            <a:ea typeface="+mn-ea"/>
            <a:cs typeface="+mn-cs"/>
          </a:endParaRPr>
        </a:p>
        <a:p>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国民健康保険富貴診療所特別会計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一般会計からの繰入で財政運営をおこなっていることから</a:t>
          </a:r>
          <a:r>
            <a:rPr lang="en-US" altLang="ja-JP" sz="900" b="0" i="0" baseline="0">
              <a:solidFill>
                <a:schemeClr val="dk1"/>
              </a:solidFill>
              <a:effectLst/>
              <a:latin typeface="+mn-lt"/>
              <a:ea typeface="+mn-ea"/>
              <a:cs typeface="+mn-cs"/>
            </a:rPr>
            <a:t>0.3</a:t>
          </a:r>
          <a:r>
            <a:rPr lang="ja-JP" altLang="ja-JP" sz="900" b="0" i="0" baseline="0">
              <a:solidFill>
                <a:schemeClr val="dk1"/>
              </a:solidFill>
              <a:effectLst/>
              <a:latin typeface="+mn-lt"/>
              <a:ea typeface="+mn-ea"/>
              <a:cs typeface="+mn-cs"/>
            </a:rPr>
            <a:t>％以内の範囲内に留まっている。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後期高齢者医療特別会計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一般会計からの繰入で財政運営をおこなっていることから</a:t>
          </a:r>
          <a:r>
            <a:rPr lang="en-US" altLang="ja-JP" sz="900" b="0" i="0" baseline="0">
              <a:solidFill>
                <a:schemeClr val="dk1"/>
              </a:solidFill>
              <a:effectLst/>
              <a:latin typeface="+mn-lt"/>
              <a:ea typeface="+mn-ea"/>
              <a:cs typeface="+mn-cs"/>
            </a:rPr>
            <a:t>0.2</a:t>
          </a:r>
          <a:r>
            <a:rPr lang="ja-JP" altLang="ja-JP" sz="900" b="0" i="0" baseline="0">
              <a:solidFill>
                <a:schemeClr val="dk1"/>
              </a:solidFill>
              <a:effectLst/>
              <a:latin typeface="+mn-lt"/>
              <a:ea typeface="+mn-ea"/>
              <a:cs typeface="+mn-cs"/>
            </a:rPr>
            <a:t>％以内の範囲内に留まっている。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その他の会計（黒字）</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その他の会計（黒字）には、簡易水道特別会計、生活排水処理事業特別会計、農業集落排水事業特別会計が含まれている。どの会計も一般会計からの繰入で財政運営をおこなっており、</a:t>
          </a:r>
          <a:r>
            <a:rPr lang="en-US" altLang="ja-JP" sz="900" b="0" i="0" baseline="0">
              <a:solidFill>
                <a:schemeClr val="dk1"/>
              </a:solidFill>
              <a:effectLst/>
              <a:latin typeface="+mn-lt"/>
              <a:ea typeface="+mn-ea"/>
              <a:cs typeface="+mn-cs"/>
            </a:rPr>
            <a:t>0.2</a:t>
          </a:r>
          <a:r>
            <a:rPr lang="ja-JP" altLang="ja-JP" sz="900" b="0" i="0" baseline="0">
              <a:solidFill>
                <a:schemeClr val="dk1"/>
              </a:solidFill>
              <a:effectLst/>
              <a:latin typeface="+mn-lt"/>
              <a:ea typeface="+mn-ea"/>
              <a:cs typeface="+mn-cs"/>
            </a:rPr>
            <a:t>％以内の範囲内に留まっている</a:t>
          </a:r>
          <a:r>
            <a:rPr lang="ja-JP" altLang="en-US" sz="900" b="0" i="0" baseline="0">
              <a:solidFill>
                <a:schemeClr val="dk1"/>
              </a:solidFill>
              <a:effectLst/>
              <a:latin typeface="+mn-lt"/>
              <a:ea typeface="+mn-ea"/>
              <a:cs typeface="+mn-cs"/>
            </a:rPr>
            <a:t>。</a:t>
          </a:r>
          <a:endParaRPr lang="en-US" altLang="ja-JP" sz="900" b="0" i="0" baseline="0">
            <a:solidFill>
              <a:schemeClr val="dk1"/>
            </a:solidFill>
            <a:effectLst/>
            <a:latin typeface="+mn-lt"/>
            <a:ea typeface="+mn-ea"/>
            <a:cs typeface="+mn-cs"/>
          </a:endParaRPr>
        </a:p>
        <a:p>
          <a:pPr rtl="0"/>
          <a:endParaRPr lang="en-US" altLang="ja-JP" sz="1050">
            <a:effectLst/>
          </a:endParaRPr>
        </a:p>
        <a:p>
          <a:pPr rtl="0"/>
          <a:r>
            <a:rPr lang="ja-JP" altLang="en-US" sz="900">
              <a:effectLst/>
            </a:rPr>
            <a:t>一般会計からの繰入により実質的に赤字を補てんしている会計についてはそれぞれ独立採算を目指した料金の改定や経費の削減等による合理化を進めることで、連結実質黒字額をさらに増加させる。</a:t>
          </a:r>
          <a:endParaRPr lang="ja-JP" altLang="ja-JP" sz="9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元利償還金</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平成２</a:t>
          </a:r>
          <a:r>
            <a:rPr lang="ja-JP" altLang="en-US" sz="800" b="0" i="0" baseline="0">
              <a:solidFill>
                <a:schemeClr val="dk1"/>
              </a:solidFill>
              <a:effectLst/>
              <a:latin typeface="+mn-lt"/>
              <a:ea typeface="+mn-ea"/>
              <a:cs typeface="+mn-cs"/>
            </a:rPr>
            <a:t>２</a:t>
          </a:r>
          <a:r>
            <a:rPr lang="ja-JP" altLang="ja-JP" sz="800" b="0" i="0" baseline="0">
              <a:solidFill>
                <a:schemeClr val="dk1"/>
              </a:solidFill>
              <a:effectLst/>
              <a:latin typeface="+mn-lt"/>
              <a:ea typeface="+mn-ea"/>
              <a:cs typeface="+mn-cs"/>
            </a:rPr>
            <a:t>年度に</a:t>
          </a:r>
          <a:r>
            <a:rPr lang="ja-JP" altLang="en-US" sz="800" b="0" i="0" baseline="0">
              <a:solidFill>
                <a:schemeClr val="dk1"/>
              </a:solidFill>
              <a:effectLst/>
              <a:latin typeface="+mn-lt"/>
              <a:ea typeface="+mn-ea"/>
              <a:cs typeface="+mn-cs"/>
            </a:rPr>
            <a:t>は</a:t>
          </a:r>
          <a:r>
            <a:rPr lang="en-US" altLang="ja-JP" sz="800" b="0" i="0" baseline="0">
              <a:solidFill>
                <a:schemeClr val="dk1"/>
              </a:solidFill>
              <a:effectLst/>
              <a:latin typeface="+mn-lt"/>
              <a:ea typeface="+mn-ea"/>
              <a:cs typeface="+mn-cs"/>
            </a:rPr>
            <a:t>487</a:t>
          </a:r>
          <a:r>
            <a:rPr lang="ja-JP" altLang="ja-JP" sz="800" b="0" i="0" baseline="0">
              <a:solidFill>
                <a:schemeClr val="dk1"/>
              </a:solidFill>
              <a:effectLst/>
              <a:latin typeface="+mn-lt"/>
              <a:ea typeface="+mn-ea"/>
              <a:cs typeface="+mn-cs"/>
            </a:rPr>
            <a:t>百万円の元利償還が</a:t>
          </a:r>
          <a:r>
            <a:rPr lang="ja-JP" altLang="en-US" sz="800" b="0" i="0" baseline="0">
              <a:solidFill>
                <a:schemeClr val="dk1"/>
              </a:solidFill>
              <a:effectLst/>
              <a:latin typeface="+mn-lt"/>
              <a:ea typeface="+mn-ea"/>
              <a:cs typeface="+mn-cs"/>
            </a:rPr>
            <a:t>あったが</a:t>
          </a:r>
          <a:r>
            <a:rPr lang="ja-JP" altLang="ja-JP" sz="800" b="0" i="0" baseline="0">
              <a:solidFill>
                <a:schemeClr val="dk1"/>
              </a:solidFill>
              <a:effectLst/>
              <a:latin typeface="+mn-lt"/>
              <a:ea typeface="+mn-ea"/>
              <a:cs typeface="+mn-cs"/>
            </a:rPr>
            <a:t>起債の新規発行を抑制</a:t>
          </a:r>
          <a:r>
            <a:rPr lang="ja-JP" altLang="en-US" sz="800" b="0" i="0" baseline="0">
              <a:solidFill>
                <a:schemeClr val="dk1"/>
              </a:solidFill>
              <a:effectLst/>
              <a:latin typeface="+mn-lt"/>
              <a:ea typeface="+mn-ea"/>
              <a:cs typeface="+mn-cs"/>
            </a:rPr>
            <a:t>してきた</a:t>
          </a:r>
          <a:r>
            <a:rPr lang="ja-JP" altLang="ja-JP" sz="800" b="0" i="0" baseline="0">
              <a:solidFill>
                <a:schemeClr val="dk1"/>
              </a:solidFill>
              <a:effectLst/>
              <a:latin typeface="+mn-lt"/>
              <a:ea typeface="+mn-ea"/>
              <a:cs typeface="+mn-cs"/>
            </a:rPr>
            <a:t>ことにより減少傾向である。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満期一括償還地方債に係る年度割相当額</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平成２８年度の満期一括償還に係る年度割り相当額である。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公営企業債の元利償還金に対する繰入金</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平成２１年度までは下水道特別会計において繰上償還に伴う元利償還金に対する繰入があったが平成２２年度以降は減少傾向である。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組合等が起こした地方債の元利償還金に対する負担金等</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橋本周辺広域市町村圏組合</a:t>
          </a:r>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ゴミ施設</a:t>
          </a:r>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の負担金であり、平成２５年度から始</a:t>
          </a:r>
          <a:r>
            <a:rPr lang="ja-JP" altLang="en-US" sz="800" b="0" i="0" baseline="0">
              <a:solidFill>
                <a:schemeClr val="dk1"/>
              </a:solidFill>
              <a:effectLst/>
              <a:latin typeface="+mn-lt"/>
              <a:ea typeface="+mn-ea"/>
              <a:cs typeface="+mn-cs"/>
            </a:rPr>
            <a:t>まった</a:t>
          </a:r>
          <a:r>
            <a:rPr lang="ja-JP" altLang="ja-JP" sz="800" b="0" i="0" baseline="0">
              <a:solidFill>
                <a:schemeClr val="dk1"/>
              </a:solidFill>
              <a:effectLst/>
              <a:latin typeface="+mn-lt"/>
              <a:ea typeface="+mn-ea"/>
              <a:cs typeface="+mn-cs"/>
            </a:rPr>
            <a:t>ピークが平成３２年度まで続きその後減少する見通しである。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算入公債費等</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過去からの起債に対する基準財政需要額であり</a:t>
          </a:r>
          <a:r>
            <a:rPr lang="ja-JP" altLang="en-US" sz="800" b="0" i="0" baseline="0">
              <a:solidFill>
                <a:schemeClr val="dk1"/>
              </a:solidFill>
              <a:effectLst/>
              <a:latin typeface="+mn-lt"/>
              <a:ea typeface="+mn-ea"/>
              <a:cs typeface="+mn-cs"/>
            </a:rPr>
            <a:t>継続して</a:t>
          </a:r>
          <a:r>
            <a:rPr lang="ja-JP" altLang="ja-JP" sz="800" b="0" i="0" baseline="0">
              <a:solidFill>
                <a:schemeClr val="dk1"/>
              </a:solidFill>
              <a:effectLst/>
              <a:latin typeface="+mn-lt"/>
              <a:ea typeface="+mn-ea"/>
              <a:cs typeface="+mn-cs"/>
            </a:rPr>
            <a:t>減少傾向</a:t>
          </a:r>
          <a:r>
            <a:rPr lang="ja-JP" altLang="en-US" sz="800" b="0" i="0" baseline="0">
              <a:solidFill>
                <a:schemeClr val="dk1"/>
              </a:solidFill>
              <a:effectLst/>
              <a:latin typeface="+mn-lt"/>
              <a:ea typeface="+mn-ea"/>
              <a:cs typeface="+mn-cs"/>
            </a:rPr>
            <a:t>である。（</a:t>
          </a:r>
          <a:r>
            <a:rPr lang="ja-JP" altLang="ja-JP" sz="800" b="0" i="0" baseline="0">
              <a:solidFill>
                <a:schemeClr val="dk1"/>
              </a:solidFill>
              <a:effectLst/>
              <a:latin typeface="+mn-lt"/>
              <a:ea typeface="+mn-ea"/>
              <a:cs typeface="+mn-cs"/>
            </a:rPr>
            <a:t>平成２４年度までは広域組合交付税配分金として受けていた清掃費に対する公債費が基準財政需要額として算入されることになったため</a:t>
          </a:r>
          <a:r>
            <a:rPr lang="ja-JP" altLang="en-US" sz="800" b="0" i="0" baseline="0">
              <a:solidFill>
                <a:schemeClr val="dk1"/>
              </a:solidFill>
              <a:effectLst/>
              <a:latin typeface="+mn-lt"/>
              <a:ea typeface="+mn-ea"/>
              <a:cs typeface="+mn-cs"/>
            </a:rPr>
            <a:t>前年度は</a:t>
          </a:r>
          <a:r>
            <a:rPr lang="ja-JP" altLang="ja-JP" sz="800" b="0" i="0" baseline="0">
              <a:solidFill>
                <a:schemeClr val="dk1"/>
              </a:solidFill>
              <a:effectLst/>
              <a:latin typeface="+mn-lt"/>
              <a:ea typeface="+mn-ea"/>
              <a:cs typeface="+mn-cs"/>
            </a:rPr>
            <a:t>増加に転じた</a:t>
          </a:r>
          <a:r>
            <a:rPr lang="ja-JP" altLang="en-US" sz="800" b="0" i="0" baseline="0">
              <a:solidFill>
                <a:schemeClr val="dk1"/>
              </a:solidFill>
              <a:effectLst/>
              <a:latin typeface="+mn-lt"/>
              <a:ea typeface="+mn-ea"/>
              <a:cs typeface="+mn-cs"/>
            </a:rPr>
            <a:t>）</a:t>
          </a:r>
          <a:endParaRPr lang="en-US" altLang="ja-JP" sz="800" b="0" i="0" baseline="0">
            <a:solidFill>
              <a:schemeClr val="dk1"/>
            </a:solidFill>
            <a:effectLst/>
            <a:latin typeface="+mn-lt"/>
            <a:ea typeface="+mn-ea"/>
            <a:cs typeface="+mn-cs"/>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実質公債費比率の分子</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a:t>
          </a:r>
          <a:r>
            <a:rPr lang="ja-JP" altLang="en-US" sz="800" b="0" i="0" baseline="0">
              <a:solidFill>
                <a:schemeClr val="dk1"/>
              </a:solidFill>
              <a:effectLst/>
              <a:latin typeface="+mn-lt"/>
              <a:ea typeface="+mn-ea"/>
              <a:cs typeface="+mn-cs"/>
            </a:rPr>
            <a:t>算入公債費等も減ったが</a:t>
          </a:r>
          <a:r>
            <a:rPr lang="ja-JP" altLang="ja-JP" sz="800" b="0" i="0" baseline="0">
              <a:solidFill>
                <a:schemeClr val="dk1"/>
              </a:solidFill>
              <a:effectLst/>
              <a:latin typeface="+mn-lt"/>
              <a:ea typeface="+mn-ea"/>
              <a:cs typeface="+mn-cs"/>
            </a:rPr>
            <a:t>元利償還金が</a:t>
          </a:r>
          <a:r>
            <a:rPr lang="ja-JP" altLang="en-US" sz="800" b="0" i="0" baseline="0">
              <a:solidFill>
                <a:schemeClr val="dk1"/>
              </a:solidFill>
              <a:effectLst/>
              <a:latin typeface="+mn-lt"/>
              <a:ea typeface="+mn-ea"/>
              <a:cs typeface="+mn-cs"/>
            </a:rPr>
            <a:t>大幅に</a:t>
          </a:r>
          <a:r>
            <a:rPr lang="ja-JP" altLang="ja-JP" sz="800" b="0" i="0" baseline="0">
              <a:solidFill>
                <a:schemeClr val="dk1"/>
              </a:solidFill>
              <a:effectLst/>
              <a:latin typeface="+mn-lt"/>
              <a:ea typeface="+mn-ea"/>
              <a:cs typeface="+mn-cs"/>
            </a:rPr>
            <a:t>減</a:t>
          </a:r>
          <a:r>
            <a:rPr lang="ja-JP" altLang="en-US" sz="800" b="0" i="0" baseline="0">
              <a:solidFill>
                <a:schemeClr val="dk1"/>
              </a:solidFill>
              <a:effectLst/>
              <a:latin typeface="+mn-lt"/>
              <a:ea typeface="+mn-ea"/>
              <a:cs typeface="+mn-cs"/>
            </a:rPr>
            <a:t>った</a:t>
          </a:r>
          <a:r>
            <a:rPr lang="ja-JP" altLang="ja-JP" sz="800" b="0" i="0" baseline="0">
              <a:solidFill>
                <a:schemeClr val="dk1"/>
              </a:solidFill>
              <a:effectLst/>
              <a:latin typeface="+mn-lt"/>
              <a:ea typeface="+mn-ea"/>
              <a:cs typeface="+mn-cs"/>
            </a:rPr>
            <a:t>ことで前年度に比べ減少した。</a:t>
          </a:r>
          <a:endParaRPr lang="en-US" altLang="ja-JP" sz="800" b="0" i="0" baseline="0">
            <a:solidFill>
              <a:schemeClr val="dk1"/>
            </a:solidFill>
            <a:effectLst/>
            <a:latin typeface="+mn-lt"/>
            <a:ea typeface="+mn-ea"/>
            <a:cs typeface="+mn-cs"/>
          </a:endParaRPr>
        </a:p>
        <a:p>
          <a:pPr rtl="0"/>
          <a:endParaRPr lang="en-US" altLang="ja-JP" sz="800" b="0" i="0" baseline="0">
            <a:solidFill>
              <a:schemeClr val="dk1"/>
            </a:solidFill>
            <a:effectLst/>
            <a:latin typeface="+mn-lt"/>
            <a:ea typeface="+mn-ea"/>
            <a:cs typeface="+mn-cs"/>
          </a:endParaRPr>
        </a:p>
        <a:p>
          <a:pPr rtl="0"/>
          <a:r>
            <a:rPr lang="ja-JP" altLang="en-US" sz="800" b="0" i="0" baseline="0">
              <a:solidFill>
                <a:schemeClr val="dk1"/>
              </a:solidFill>
              <a:effectLst/>
              <a:latin typeface="+mn-lt"/>
              <a:ea typeface="+mn-ea"/>
              <a:cs typeface="+mn-cs"/>
            </a:rPr>
            <a:t>今後は起債の年間発行額を償還額以内に抑えていくことに加えて、交付税算入率の高い起債を有効活用することで数値のさらなる改善を目指す。</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一般会計等に係る地方債の現在高</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過疎対策事業、災害復旧事業などにより新規借入が増えたため、前年度比</a:t>
          </a:r>
          <a:r>
            <a:rPr lang="en-US" altLang="ja-JP" sz="700" b="0" i="0" baseline="0">
              <a:solidFill>
                <a:schemeClr val="dk1"/>
              </a:solidFill>
              <a:effectLst/>
              <a:latin typeface="+mn-lt"/>
              <a:ea typeface="+mn-ea"/>
              <a:cs typeface="+mn-cs"/>
            </a:rPr>
            <a:t>109</a:t>
          </a:r>
          <a:r>
            <a:rPr lang="ja-JP" altLang="ja-JP" sz="700" b="0" i="0" baseline="0">
              <a:solidFill>
                <a:schemeClr val="dk1"/>
              </a:solidFill>
              <a:effectLst/>
              <a:latin typeface="+mn-lt"/>
              <a:ea typeface="+mn-ea"/>
              <a:cs typeface="+mn-cs"/>
            </a:rPr>
            <a:t>百万円増額となった</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債務負担行為に基づく支出予定額</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平成２５年～２７年度 　消防救急無線デジタル化整備及び高機能消防指令センター共同整備に係るもの</a:t>
          </a:r>
          <a:endParaRPr lang="ja-JP" altLang="ja-JP" sz="900">
            <a:effectLst/>
          </a:endParaRPr>
        </a:p>
        <a:p>
          <a:pPr rtl="0"/>
          <a:r>
            <a:rPr lang="en-US" altLang="ja-JP" sz="700" b="0" i="0" baseline="0">
              <a:solidFill>
                <a:schemeClr val="tx1"/>
              </a:solidFill>
              <a:effectLst/>
              <a:latin typeface="+mn-lt"/>
              <a:ea typeface="+mn-ea"/>
              <a:cs typeface="+mn-cs"/>
            </a:rPr>
            <a:t>【</a:t>
          </a:r>
          <a:r>
            <a:rPr lang="ja-JP" altLang="ja-JP" sz="700" b="0" i="0" baseline="0">
              <a:solidFill>
                <a:schemeClr val="tx1"/>
              </a:solidFill>
              <a:effectLst/>
              <a:latin typeface="+mn-lt"/>
              <a:ea typeface="+mn-ea"/>
              <a:cs typeface="+mn-cs"/>
            </a:rPr>
            <a:t>公営企業債等繰入見込額</a:t>
          </a:r>
          <a:r>
            <a:rPr lang="en-US" altLang="ja-JP" sz="7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長寿命化事業が続く下水道事業会計における新規借入増のため</a:t>
          </a:r>
          <a:r>
            <a:rPr lang="en-US" altLang="ja-JP" sz="700" b="0" i="0" baseline="0">
              <a:solidFill>
                <a:schemeClr val="tx1"/>
              </a:solidFill>
              <a:effectLst/>
              <a:latin typeface="+mn-lt"/>
              <a:ea typeface="+mn-ea"/>
              <a:cs typeface="+mn-cs"/>
            </a:rPr>
            <a:t>20</a:t>
          </a:r>
          <a:r>
            <a:rPr lang="ja-JP" altLang="en-US" sz="700" b="0" i="0" baseline="0">
              <a:solidFill>
                <a:schemeClr val="tx1"/>
              </a:solidFill>
              <a:effectLst/>
              <a:latin typeface="+mn-lt"/>
              <a:ea typeface="+mn-ea"/>
              <a:cs typeface="+mn-cs"/>
            </a:rPr>
            <a:t>百万円増額となった。</a:t>
          </a:r>
          <a:endParaRPr lang="en-US" altLang="ja-JP" sz="700" b="0" i="0" baseline="0">
            <a:solidFill>
              <a:schemeClr val="tx1"/>
            </a:solidFill>
            <a:effectLst/>
            <a:latin typeface="+mn-lt"/>
            <a:ea typeface="+mn-ea"/>
            <a:cs typeface="+mn-cs"/>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組合等負担等見込額</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橋本周辺市町村圏組合</a:t>
          </a:r>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ゴミ処理施設</a:t>
          </a:r>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に係る負担金。平成２１年度に建設事業は終了し、今後は微減傾向となる。</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退職手当負担見込額</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一般職・一般会計等対象職員</a:t>
          </a:r>
          <a:r>
            <a:rPr lang="ja-JP" altLang="en-US" sz="700" b="0" i="0" baseline="0">
              <a:solidFill>
                <a:schemeClr val="dk1"/>
              </a:solidFill>
              <a:effectLst/>
              <a:latin typeface="+mn-lt"/>
              <a:ea typeface="+mn-ea"/>
              <a:cs typeface="+mn-cs"/>
            </a:rPr>
            <a:t>は</a:t>
          </a:r>
          <a:r>
            <a:rPr lang="en-US" altLang="ja-JP" sz="700" b="0" i="0" baseline="0">
              <a:solidFill>
                <a:schemeClr val="dk1"/>
              </a:solidFill>
              <a:effectLst/>
              <a:latin typeface="+mn-lt"/>
              <a:ea typeface="+mn-ea"/>
              <a:cs typeface="+mn-cs"/>
            </a:rPr>
            <a:t>1</a:t>
          </a:r>
          <a:r>
            <a:rPr lang="ja-JP" altLang="en-US" sz="700" b="0" i="0" baseline="0">
              <a:solidFill>
                <a:schemeClr val="dk1"/>
              </a:solidFill>
              <a:effectLst/>
              <a:latin typeface="+mn-lt"/>
              <a:ea typeface="+mn-ea"/>
              <a:cs typeface="+mn-cs"/>
            </a:rPr>
            <a:t>名増となったが、特別職の改選に</a:t>
          </a:r>
          <a:r>
            <a:rPr lang="ja-JP" altLang="ja-JP" sz="700" b="0" i="0" baseline="0">
              <a:solidFill>
                <a:schemeClr val="dk1"/>
              </a:solidFill>
              <a:effectLst/>
              <a:latin typeface="+mn-lt"/>
              <a:ea typeface="+mn-ea"/>
              <a:cs typeface="+mn-cs"/>
            </a:rPr>
            <a:t>伴い減額となった。</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充当可能基金</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a:t>
          </a:r>
          <a:r>
            <a:rPr lang="ja-JP" altLang="en-US" sz="700" b="0" i="0" baseline="0">
              <a:solidFill>
                <a:schemeClr val="dk1"/>
              </a:solidFill>
              <a:effectLst/>
              <a:latin typeface="+mn-lt"/>
              <a:ea typeface="+mn-ea"/>
              <a:cs typeface="+mn-cs"/>
            </a:rPr>
            <a:t>ふるさと寄附金リニューアルにより積立が前年度比</a:t>
          </a:r>
          <a:r>
            <a:rPr lang="en-US" altLang="ja-JP" sz="700" b="0" i="0" baseline="0">
              <a:solidFill>
                <a:schemeClr val="dk1"/>
              </a:solidFill>
              <a:effectLst/>
              <a:latin typeface="+mn-lt"/>
              <a:ea typeface="+mn-ea"/>
              <a:cs typeface="+mn-cs"/>
            </a:rPr>
            <a:t>67</a:t>
          </a:r>
          <a:r>
            <a:rPr lang="ja-JP" altLang="en-US" sz="700" b="0" i="0" baseline="0">
              <a:solidFill>
                <a:schemeClr val="dk1"/>
              </a:solidFill>
              <a:effectLst/>
              <a:latin typeface="+mn-lt"/>
              <a:ea typeface="+mn-ea"/>
              <a:cs typeface="+mn-cs"/>
            </a:rPr>
            <a:t>百万円の増となったこともあり、基金残高は</a:t>
          </a:r>
          <a:r>
            <a:rPr lang="en-US" altLang="ja-JP" sz="700" b="0" i="0" baseline="0">
              <a:solidFill>
                <a:schemeClr val="dk1"/>
              </a:solidFill>
              <a:effectLst/>
              <a:latin typeface="+mn-lt"/>
              <a:ea typeface="+mn-ea"/>
              <a:cs typeface="+mn-cs"/>
            </a:rPr>
            <a:t>54</a:t>
          </a:r>
          <a:r>
            <a:rPr lang="ja-JP" altLang="en-US" sz="700" b="0" i="0" baseline="0">
              <a:solidFill>
                <a:schemeClr val="dk1"/>
              </a:solidFill>
              <a:effectLst/>
              <a:latin typeface="+mn-lt"/>
              <a:ea typeface="+mn-ea"/>
              <a:cs typeface="+mn-cs"/>
            </a:rPr>
            <a:t>百万円増額となった。</a:t>
          </a:r>
          <a:endParaRPr lang="en-US" altLang="ja-JP" sz="700" b="0" i="0" baseline="0">
            <a:solidFill>
              <a:schemeClr val="dk1"/>
            </a:solidFill>
            <a:effectLst/>
            <a:latin typeface="+mn-lt"/>
            <a:ea typeface="+mn-ea"/>
            <a:cs typeface="+mn-cs"/>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充当可能特定歳入</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a:t>
          </a:r>
          <a:r>
            <a:rPr lang="ja-JP" altLang="en-US" sz="700" b="0" i="0" baseline="0">
              <a:solidFill>
                <a:schemeClr val="dk1"/>
              </a:solidFill>
              <a:effectLst/>
              <a:latin typeface="+mn-lt"/>
              <a:ea typeface="+mn-ea"/>
              <a:cs typeface="+mn-cs"/>
            </a:rPr>
            <a:t>前年度から</a:t>
          </a:r>
          <a:r>
            <a:rPr lang="ja-JP" altLang="ja-JP" sz="700" b="0" i="0" baseline="0">
              <a:solidFill>
                <a:schemeClr val="dk1"/>
              </a:solidFill>
              <a:effectLst/>
              <a:latin typeface="+mn-lt"/>
              <a:ea typeface="+mn-ea"/>
              <a:cs typeface="+mn-cs"/>
            </a:rPr>
            <a:t>新たに都市計画税を算入したため</a:t>
          </a:r>
          <a:r>
            <a:rPr lang="ja-JP" altLang="en-US" sz="700" b="0" i="0" baseline="0">
              <a:solidFill>
                <a:schemeClr val="dk1"/>
              </a:solidFill>
              <a:effectLst/>
              <a:latin typeface="+mn-lt"/>
              <a:ea typeface="+mn-ea"/>
              <a:cs typeface="+mn-cs"/>
            </a:rPr>
            <a:t>一時</a:t>
          </a:r>
          <a:r>
            <a:rPr lang="ja-JP" altLang="ja-JP" sz="700" b="0" i="0" baseline="0">
              <a:solidFill>
                <a:schemeClr val="dk1"/>
              </a:solidFill>
              <a:effectLst/>
              <a:latin typeface="+mn-lt"/>
              <a:ea typeface="+mn-ea"/>
              <a:cs typeface="+mn-cs"/>
            </a:rPr>
            <a:t>増額となった</a:t>
          </a:r>
          <a:r>
            <a:rPr lang="ja-JP" altLang="en-US" sz="700" b="0" i="0" baseline="0">
              <a:solidFill>
                <a:schemeClr val="dk1"/>
              </a:solidFill>
              <a:effectLst/>
              <a:latin typeface="+mn-lt"/>
              <a:ea typeface="+mn-ea"/>
              <a:cs typeface="+mn-cs"/>
            </a:rPr>
            <a:t>が、</a:t>
          </a:r>
          <a:r>
            <a:rPr lang="ja-JP" altLang="ja-JP" sz="700" b="0" i="0" baseline="0">
              <a:solidFill>
                <a:schemeClr val="dk1"/>
              </a:solidFill>
              <a:effectLst/>
              <a:latin typeface="+mn-lt"/>
              <a:ea typeface="+mn-ea"/>
              <a:cs typeface="+mn-cs"/>
            </a:rPr>
            <a:t>住宅使用料の</a:t>
          </a:r>
          <a:r>
            <a:rPr lang="en-US" altLang="ja-JP" sz="700" b="0" i="0" baseline="0">
              <a:solidFill>
                <a:schemeClr val="dk1"/>
              </a:solidFill>
              <a:effectLst/>
              <a:latin typeface="+mn-lt"/>
              <a:ea typeface="+mn-ea"/>
              <a:cs typeface="+mn-cs"/>
            </a:rPr>
            <a:t>100</a:t>
          </a:r>
          <a:r>
            <a:rPr lang="ja-JP" altLang="ja-JP" sz="700" b="0" i="0" baseline="0">
              <a:solidFill>
                <a:schemeClr val="dk1"/>
              </a:solidFill>
              <a:effectLst/>
              <a:latin typeface="+mn-lt"/>
              <a:ea typeface="+mn-ea"/>
              <a:cs typeface="+mn-cs"/>
            </a:rPr>
            <a:t>％充当のため充当先の元金償還費が減少するに伴い、今後は微減傾向となる。</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基準財政需要額算入見込額</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公債費のうち過疎債と臨時財政対策債の比率が高くなってきており、増加傾向となっている。</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将来負担比率の分子</a:t>
          </a:r>
          <a:r>
            <a:rPr lang="en-US" altLang="ja-JP" sz="700" b="0" i="0" baseline="0">
              <a:solidFill>
                <a:schemeClr val="dk1"/>
              </a:solidFill>
              <a:effectLst/>
              <a:latin typeface="+mn-lt"/>
              <a:ea typeface="+mn-ea"/>
              <a:cs typeface="+mn-cs"/>
            </a:rPr>
            <a:t>】</a:t>
          </a:r>
          <a:endParaRPr lang="ja-JP" altLang="ja-JP" sz="900">
            <a:effectLst/>
          </a:endParaRPr>
        </a:p>
        <a:p>
          <a:r>
            <a:rPr lang="ja-JP" altLang="ja-JP" sz="700" b="0" i="0" baseline="0">
              <a:solidFill>
                <a:schemeClr val="dk1"/>
              </a:solidFill>
              <a:effectLst/>
              <a:latin typeface="+mn-lt"/>
              <a:ea typeface="+mn-ea"/>
              <a:cs typeface="+mn-cs"/>
            </a:rPr>
            <a:t>　平成２</a:t>
          </a:r>
          <a:r>
            <a:rPr lang="ja-JP" altLang="en-US" sz="700" b="0" i="0" baseline="0">
              <a:solidFill>
                <a:schemeClr val="dk1"/>
              </a:solidFill>
              <a:effectLst/>
              <a:latin typeface="+mn-lt"/>
              <a:ea typeface="+mn-ea"/>
              <a:cs typeface="+mn-cs"/>
            </a:rPr>
            <a:t>６</a:t>
          </a:r>
          <a:r>
            <a:rPr lang="ja-JP" altLang="ja-JP" sz="700" b="0" i="0" baseline="0">
              <a:solidFill>
                <a:schemeClr val="dk1"/>
              </a:solidFill>
              <a:effectLst/>
              <a:latin typeface="+mn-lt"/>
              <a:ea typeface="+mn-ea"/>
              <a:cs typeface="+mn-cs"/>
            </a:rPr>
            <a:t>年度は、地方債の現在高が増となったが、</a:t>
          </a:r>
          <a:r>
            <a:rPr lang="ja-JP" altLang="en-US" sz="700" b="0" i="0" baseline="0">
              <a:solidFill>
                <a:schemeClr val="dk1"/>
              </a:solidFill>
              <a:effectLst/>
              <a:latin typeface="+mn-lt"/>
              <a:ea typeface="+mn-ea"/>
              <a:cs typeface="+mn-cs"/>
            </a:rPr>
            <a:t>一方でふるさと寄附金の増による充当可能基金の増や、交付税措置がある起債の新規借入に伴う基準財政需要額算入見込額（公債費）の増などもあり、</a:t>
          </a:r>
          <a:r>
            <a:rPr lang="ja-JP" altLang="ja-JP" sz="700" b="0" i="0" baseline="0">
              <a:solidFill>
                <a:schemeClr val="dk1"/>
              </a:solidFill>
              <a:effectLst/>
              <a:latin typeface="+mn-lt"/>
              <a:ea typeface="+mn-ea"/>
              <a:cs typeface="+mn-cs"/>
            </a:rPr>
            <a:t>比率は前年度よりも</a:t>
          </a:r>
          <a:r>
            <a:rPr lang="en-US" altLang="ja-JP" sz="700" b="0" i="0" baseline="0">
              <a:solidFill>
                <a:schemeClr val="dk1"/>
              </a:solidFill>
              <a:effectLst/>
              <a:latin typeface="+mn-lt"/>
              <a:ea typeface="+mn-ea"/>
              <a:cs typeface="+mn-cs"/>
            </a:rPr>
            <a:t>4.9</a:t>
          </a:r>
          <a:r>
            <a:rPr lang="ja-JP" altLang="ja-JP" sz="700" b="0" i="0" baseline="0">
              <a:solidFill>
                <a:schemeClr val="dk1"/>
              </a:solidFill>
              <a:effectLst/>
              <a:latin typeface="+mn-lt"/>
              <a:ea typeface="+mn-ea"/>
              <a:cs typeface="+mn-cs"/>
            </a:rPr>
            <a:t>ポイント減少した。</a:t>
          </a:r>
          <a:endParaRPr lang="en-US" altLang="ja-JP" sz="700" b="0" i="0" baseline="0">
            <a:solidFill>
              <a:schemeClr val="dk1"/>
            </a:solidFill>
            <a:effectLst/>
            <a:latin typeface="+mn-lt"/>
            <a:ea typeface="+mn-ea"/>
            <a:cs typeface="+mn-cs"/>
          </a:endParaRPr>
        </a:p>
        <a:p>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700" b="0" i="0" baseline="0">
              <a:solidFill>
                <a:schemeClr val="dk1"/>
              </a:solidFill>
              <a:effectLst/>
              <a:latin typeface="+mn-lt"/>
              <a:ea typeface="+mn-ea"/>
              <a:cs typeface="+mn-cs"/>
            </a:rPr>
            <a:t>今後は起債の年間発行額を償還額以内に抑えていくことに加えて、交付税算入率の高い起債を有効活用する</a:t>
          </a:r>
          <a:r>
            <a:rPr lang="ja-JP" altLang="en-US" sz="700" b="0" i="0" baseline="0">
              <a:solidFill>
                <a:schemeClr val="dk1"/>
              </a:solidFill>
              <a:effectLst/>
              <a:latin typeface="+mn-lt"/>
              <a:ea typeface="+mn-ea"/>
              <a:cs typeface="+mn-cs"/>
            </a:rPr>
            <a:t>ほか、ふるさと寄附金をさらに充実させ、充当可能基金への積立額を増加させることで数値のさらなる改善を目指していく。</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4175468</v>
      </c>
      <c r="BO4" s="349"/>
      <c r="BP4" s="349"/>
      <c r="BQ4" s="349"/>
      <c r="BR4" s="349"/>
      <c r="BS4" s="349"/>
      <c r="BT4" s="349"/>
      <c r="BU4" s="350"/>
      <c r="BV4" s="348">
        <v>3866050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3983688</v>
      </c>
      <c r="BO5" s="386"/>
      <c r="BP5" s="386"/>
      <c r="BQ5" s="386"/>
      <c r="BR5" s="386"/>
      <c r="BS5" s="386"/>
      <c r="BT5" s="386"/>
      <c r="BU5" s="387"/>
      <c r="BV5" s="385">
        <v>3648619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92.1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191780</v>
      </c>
      <c r="BO6" s="386"/>
      <c r="BP6" s="386"/>
      <c r="BQ6" s="386"/>
      <c r="BR6" s="386"/>
      <c r="BS6" s="386"/>
      <c r="BT6" s="386"/>
      <c r="BU6" s="387"/>
      <c r="BV6" s="385">
        <v>217431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99.5</v>
      </c>
      <c r="CU6" s="423"/>
      <c r="CV6" s="423"/>
      <c r="CW6" s="423"/>
      <c r="CX6" s="423"/>
      <c r="CY6" s="423"/>
      <c r="CZ6" s="423"/>
      <c r="DA6" s="424"/>
      <c r="DB6" s="422">
        <v>97.5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47037</v>
      </c>
      <c r="BO7" s="386"/>
      <c r="BP7" s="386"/>
      <c r="BQ7" s="386"/>
      <c r="BR7" s="386"/>
      <c r="BS7" s="386"/>
      <c r="BT7" s="386"/>
      <c r="BU7" s="387"/>
      <c r="BV7" s="385">
        <v>84239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2001300</v>
      </c>
      <c r="CU7" s="386"/>
      <c r="CV7" s="386"/>
      <c r="CW7" s="386"/>
      <c r="CX7" s="386"/>
      <c r="CY7" s="386"/>
      <c r="CZ7" s="386"/>
      <c r="DA7" s="387"/>
      <c r="DB7" s="385">
        <v>2073475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144743</v>
      </c>
      <c r="BO8" s="386"/>
      <c r="BP8" s="386"/>
      <c r="BQ8" s="386"/>
      <c r="BR8" s="386"/>
      <c r="BS8" s="386"/>
      <c r="BT8" s="386"/>
      <c r="BU8" s="387"/>
      <c r="BV8" s="385">
        <v>133192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3975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11551</v>
      </c>
      <c r="BO9" s="386"/>
      <c r="BP9" s="386"/>
      <c r="BQ9" s="386"/>
      <c r="BR9" s="386"/>
      <c r="BS9" s="386"/>
      <c r="BT9" s="386"/>
      <c r="BU9" s="387"/>
      <c r="BV9" s="385">
        <v>53913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4632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107876</v>
      </c>
      <c r="BO10" s="386"/>
      <c r="BP10" s="386"/>
      <c r="BQ10" s="386"/>
      <c r="BR10" s="386"/>
      <c r="BS10" s="386"/>
      <c r="BT10" s="386"/>
      <c r="BU10" s="387"/>
      <c r="BV10" s="385">
        <v>105461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3375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107670</v>
      </c>
      <c r="BO12" s="386"/>
      <c r="BP12" s="386"/>
      <c r="BQ12" s="386"/>
      <c r="BR12" s="386"/>
      <c r="BS12" s="386"/>
      <c r="BT12" s="386"/>
      <c r="BU12" s="387"/>
      <c r="BV12" s="385">
        <v>186286</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3353</v>
      </c>
      <c r="S13" s="467"/>
      <c r="T13" s="467"/>
      <c r="U13" s="467"/>
      <c r="V13" s="468"/>
      <c r="W13" s="401" t="s">
        <v>123</v>
      </c>
      <c r="X13" s="402"/>
      <c r="Y13" s="402"/>
      <c r="Z13" s="402"/>
      <c r="AA13" s="402"/>
      <c r="AB13" s="392"/>
      <c r="AC13" s="436">
        <v>99</v>
      </c>
      <c r="AD13" s="437"/>
      <c r="AE13" s="437"/>
      <c r="AF13" s="437"/>
      <c r="AG13" s="476"/>
      <c r="AH13" s="436">
        <v>129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11757</v>
      </c>
      <c r="BO13" s="386"/>
      <c r="BP13" s="386"/>
      <c r="BQ13" s="386"/>
      <c r="BR13" s="386"/>
      <c r="BS13" s="386"/>
      <c r="BT13" s="386"/>
      <c r="BU13" s="387"/>
      <c r="BV13" s="385">
        <v>-26912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8.8000000000000007</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3471</v>
      </c>
      <c r="S14" s="467"/>
      <c r="T14" s="467"/>
      <c r="U14" s="467"/>
      <c r="V14" s="468"/>
      <c r="W14" s="375"/>
      <c r="X14" s="376"/>
      <c r="Y14" s="376"/>
      <c r="Z14" s="376"/>
      <c r="AA14" s="376"/>
      <c r="AB14" s="365"/>
      <c r="AC14" s="469">
        <v>5</v>
      </c>
      <c r="AD14" s="470"/>
      <c r="AE14" s="470"/>
      <c r="AF14" s="470"/>
      <c r="AG14" s="471"/>
      <c r="AH14" s="469">
        <v>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3452</v>
      </c>
      <c r="S15" s="467"/>
      <c r="T15" s="467"/>
      <c r="U15" s="467"/>
      <c r="V15" s="468"/>
      <c r="W15" s="401" t="s">
        <v>130</v>
      </c>
      <c r="X15" s="402"/>
      <c r="Y15" s="402"/>
      <c r="Z15" s="402"/>
      <c r="AA15" s="402"/>
      <c r="AB15" s="392"/>
      <c r="AC15" s="436">
        <v>269</v>
      </c>
      <c r="AD15" s="437"/>
      <c r="AE15" s="437"/>
      <c r="AF15" s="437"/>
      <c r="AG15" s="476"/>
      <c r="AH15" s="436">
        <v>318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360893</v>
      </c>
      <c r="BO15" s="349"/>
      <c r="BP15" s="349"/>
      <c r="BQ15" s="349"/>
      <c r="BR15" s="349"/>
      <c r="BS15" s="349"/>
      <c r="BT15" s="349"/>
      <c r="BU15" s="350"/>
      <c r="BV15" s="348">
        <v>354504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13.6</v>
      </c>
      <c r="AD16" s="470"/>
      <c r="AE16" s="470"/>
      <c r="AF16" s="470"/>
      <c r="AG16" s="471"/>
      <c r="AH16" s="469">
        <v>14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1799876</v>
      </c>
      <c r="BO16" s="386"/>
      <c r="BP16" s="386"/>
      <c r="BQ16" s="386"/>
      <c r="BR16" s="386"/>
      <c r="BS16" s="386"/>
      <c r="BT16" s="386"/>
      <c r="BU16" s="387"/>
      <c r="BV16" s="385">
        <v>1863502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1617</v>
      </c>
      <c r="AD17" s="437"/>
      <c r="AE17" s="437"/>
      <c r="AF17" s="437"/>
      <c r="AG17" s="476"/>
      <c r="AH17" s="436">
        <v>1812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455711</v>
      </c>
      <c r="BO17" s="386"/>
      <c r="BP17" s="386"/>
      <c r="BQ17" s="386"/>
      <c r="BR17" s="386"/>
      <c r="BS17" s="386"/>
      <c r="BT17" s="386"/>
      <c r="BU17" s="387"/>
      <c r="BV17" s="385">
        <v>449315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137.03</v>
      </c>
      <c r="M18" s="498"/>
      <c r="N18" s="498"/>
      <c r="O18" s="498"/>
      <c r="P18" s="498"/>
      <c r="Q18" s="498"/>
      <c r="R18" s="499"/>
      <c r="S18" s="499"/>
      <c r="T18" s="499"/>
      <c r="U18" s="499"/>
      <c r="V18" s="500"/>
      <c r="W18" s="403"/>
      <c r="X18" s="404"/>
      <c r="Y18" s="404"/>
      <c r="Z18" s="404"/>
      <c r="AA18" s="404"/>
      <c r="AB18" s="395"/>
      <c r="AC18" s="501">
        <v>81.5</v>
      </c>
      <c r="AD18" s="502"/>
      <c r="AE18" s="502"/>
      <c r="AF18" s="502"/>
      <c r="AG18" s="503"/>
      <c r="AH18" s="501">
        <v>79.8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1896520</v>
      </c>
      <c r="BO18" s="386"/>
      <c r="BP18" s="386"/>
      <c r="BQ18" s="386"/>
      <c r="BR18" s="386"/>
      <c r="BS18" s="386"/>
      <c r="BT18" s="386"/>
      <c r="BU18" s="387"/>
      <c r="BV18" s="385">
        <v>1924559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2807747</v>
      </c>
      <c r="BO19" s="386"/>
      <c r="BP19" s="386"/>
      <c r="BQ19" s="386"/>
      <c r="BR19" s="386"/>
      <c r="BS19" s="386"/>
      <c r="BT19" s="386"/>
      <c r="BU19" s="387"/>
      <c r="BV19" s="385">
        <v>2950496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1788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3260938</v>
      </c>
      <c r="BO23" s="386"/>
      <c r="BP23" s="386"/>
      <c r="BQ23" s="386"/>
      <c r="BR23" s="386"/>
      <c r="BS23" s="386"/>
      <c r="BT23" s="386"/>
      <c r="BU23" s="387"/>
      <c r="BV23" s="385">
        <v>3171955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6300</v>
      </c>
      <c r="R24" s="437"/>
      <c r="S24" s="437"/>
      <c r="T24" s="437"/>
      <c r="U24" s="437"/>
      <c r="V24" s="476"/>
      <c r="W24" s="531"/>
      <c r="X24" s="519"/>
      <c r="Y24" s="520"/>
      <c r="Z24" s="435" t="s">
        <v>154</v>
      </c>
      <c r="AA24" s="415"/>
      <c r="AB24" s="415"/>
      <c r="AC24" s="415"/>
      <c r="AD24" s="415"/>
      <c r="AE24" s="415"/>
      <c r="AF24" s="415"/>
      <c r="AG24" s="416"/>
      <c r="AH24" s="436">
        <v>101</v>
      </c>
      <c r="AI24" s="437"/>
      <c r="AJ24" s="437"/>
      <c r="AK24" s="437"/>
      <c r="AL24" s="476"/>
      <c r="AM24" s="436">
        <v>283507</v>
      </c>
      <c r="AN24" s="437"/>
      <c r="AO24" s="437"/>
      <c r="AP24" s="437"/>
      <c r="AQ24" s="437"/>
      <c r="AR24" s="476"/>
      <c r="AS24" s="436">
        <v>2807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2833318</v>
      </c>
      <c r="BO24" s="386"/>
      <c r="BP24" s="386"/>
      <c r="BQ24" s="386"/>
      <c r="BR24" s="386"/>
      <c r="BS24" s="386"/>
      <c r="BT24" s="386"/>
      <c r="BU24" s="387"/>
      <c r="BV24" s="385">
        <v>2623535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5400</v>
      </c>
      <c r="R25" s="437"/>
      <c r="S25" s="437"/>
      <c r="T25" s="437"/>
      <c r="U25" s="437"/>
      <c r="V25" s="476"/>
      <c r="W25" s="531"/>
      <c r="X25" s="519"/>
      <c r="Y25" s="520"/>
      <c r="Z25" s="435" t="s">
        <v>157</v>
      </c>
      <c r="AA25" s="415"/>
      <c r="AB25" s="415"/>
      <c r="AC25" s="415"/>
      <c r="AD25" s="415"/>
      <c r="AE25" s="415"/>
      <c r="AF25" s="415"/>
      <c r="AG25" s="416"/>
      <c r="AH25" s="436">
        <v>22</v>
      </c>
      <c r="AI25" s="437"/>
      <c r="AJ25" s="437"/>
      <c r="AK25" s="437"/>
      <c r="AL25" s="476"/>
      <c r="AM25" s="436">
        <v>58982</v>
      </c>
      <c r="AN25" s="437"/>
      <c r="AO25" s="437"/>
      <c r="AP25" s="437"/>
      <c r="AQ25" s="437"/>
      <c r="AR25" s="476"/>
      <c r="AS25" s="436">
        <v>2681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45647</v>
      </c>
      <c r="BO25" s="349"/>
      <c r="BP25" s="349"/>
      <c r="BQ25" s="349"/>
      <c r="BR25" s="349"/>
      <c r="BS25" s="349"/>
      <c r="BT25" s="349"/>
      <c r="BU25" s="350"/>
      <c r="BV25" s="348">
        <v>64176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4950</v>
      </c>
      <c r="R26" s="437"/>
      <c r="S26" s="437"/>
      <c r="T26" s="437"/>
      <c r="U26" s="437"/>
      <c r="V26" s="476"/>
      <c r="W26" s="531"/>
      <c r="X26" s="519"/>
      <c r="Y26" s="520"/>
      <c r="Z26" s="435" t="s">
        <v>160</v>
      </c>
      <c r="AA26" s="541"/>
      <c r="AB26" s="541"/>
      <c r="AC26" s="541"/>
      <c r="AD26" s="541"/>
      <c r="AE26" s="541"/>
      <c r="AF26" s="541"/>
      <c r="AG26" s="542"/>
      <c r="AH26" s="436">
        <v>3</v>
      </c>
      <c r="AI26" s="437"/>
      <c r="AJ26" s="437"/>
      <c r="AK26" s="437"/>
      <c r="AL26" s="476"/>
      <c r="AM26" s="436">
        <v>7107</v>
      </c>
      <c r="AN26" s="437"/>
      <c r="AO26" s="437"/>
      <c r="AP26" s="437"/>
      <c r="AQ26" s="437"/>
      <c r="AR26" s="476"/>
      <c r="AS26" s="436">
        <v>2369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2500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81336</v>
      </c>
      <c r="BO27" s="555"/>
      <c r="BP27" s="555"/>
      <c r="BQ27" s="555"/>
      <c r="BR27" s="555"/>
      <c r="BS27" s="555"/>
      <c r="BT27" s="555"/>
      <c r="BU27" s="556"/>
      <c r="BV27" s="554">
        <v>81318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1159593</v>
      </c>
      <c r="BO28" s="349"/>
      <c r="BP28" s="349"/>
      <c r="BQ28" s="349"/>
      <c r="BR28" s="349"/>
      <c r="BS28" s="349"/>
      <c r="BT28" s="349"/>
      <c r="BU28" s="350"/>
      <c r="BV28" s="348">
        <v>1159387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9</v>
      </c>
      <c r="M29" s="437"/>
      <c r="N29" s="437"/>
      <c r="O29" s="437"/>
      <c r="P29" s="476"/>
      <c r="Q29" s="436">
        <v>1800</v>
      </c>
      <c r="R29" s="437"/>
      <c r="S29" s="437"/>
      <c r="T29" s="437"/>
      <c r="U29" s="437"/>
      <c r="V29" s="476"/>
      <c r="W29" s="532"/>
      <c r="X29" s="533"/>
      <c r="Y29" s="534"/>
      <c r="Z29" s="435" t="s">
        <v>171</v>
      </c>
      <c r="AA29" s="415"/>
      <c r="AB29" s="415"/>
      <c r="AC29" s="415"/>
      <c r="AD29" s="415"/>
      <c r="AE29" s="415"/>
      <c r="AF29" s="415"/>
      <c r="AG29" s="416"/>
      <c r="AH29" s="436">
        <v>102</v>
      </c>
      <c r="AI29" s="437"/>
      <c r="AJ29" s="437"/>
      <c r="AK29" s="437"/>
      <c r="AL29" s="476"/>
      <c r="AM29" s="436">
        <v>287457</v>
      </c>
      <c r="AN29" s="437"/>
      <c r="AO29" s="437"/>
      <c r="AP29" s="437"/>
      <c r="AQ29" s="437"/>
      <c r="AR29" s="476"/>
      <c r="AS29" s="436">
        <v>2818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56412</v>
      </c>
      <c r="BO29" s="386"/>
      <c r="BP29" s="386"/>
      <c r="BQ29" s="386"/>
      <c r="BR29" s="386"/>
      <c r="BS29" s="386"/>
      <c r="BT29" s="386"/>
      <c r="BU29" s="387"/>
      <c r="BV29" s="385">
        <v>56268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88.2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365659</v>
      </c>
      <c r="BO30" s="555"/>
      <c r="BP30" s="555"/>
      <c r="BQ30" s="555"/>
      <c r="BR30" s="555"/>
      <c r="BS30" s="555"/>
      <c r="BT30" s="555"/>
      <c r="BU30" s="556"/>
      <c r="BV30" s="554">
        <v>322868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高野町国民健康保険特別会計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高野町水道事業会計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高野町簡易水道特別会計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和歌山県市町村総合事務組合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高野町介護保険特別会計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高野町下水道特別会計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和歌山地方税回収機構</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高野町後期高齢者医療特別会計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高野町生活排水処理事業特別会計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橋本周辺広域市町村圏組合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高野町国民健康保険富貴診療所特別会計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IF('各会計、関係団体の財政状況及び健全化判断比率'!B37="","",'各会計、関係団体の財政状況及び健全化判断比率'!B37)</f>
        <v>高野町農業集落排水事業特別会計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伊都郡町村及び橋本市老人福祉施設事務組合（国城寮）</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高野町国民健康保険高野山総合診療所特別会計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伊都郡町村及び橋本市児童福祉施設事務組合（わかくさ）</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和歌山県後期高齢者医療広域連合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和歌山県後期高齢者医療広域連合（特別会計）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伊都郡町村及び橋本市老人福祉施設事務組合（公営企業会計）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363538</v>
      </c>
      <c r="S5" s="583"/>
      <c r="T5" s="583"/>
      <c r="U5" s="583"/>
      <c r="V5" s="583"/>
      <c r="W5" s="583"/>
      <c r="X5" s="583"/>
      <c r="Y5" s="584"/>
      <c r="Z5" s="585">
        <v>8.6999999999999993</v>
      </c>
      <c r="AA5" s="585"/>
      <c r="AB5" s="585"/>
      <c r="AC5" s="585"/>
      <c r="AD5" s="586">
        <v>353400</v>
      </c>
      <c r="AE5" s="586"/>
      <c r="AF5" s="586"/>
      <c r="AG5" s="586"/>
      <c r="AH5" s="586"/>
      <c r="AI5" s="586"/>
      <c r="AJ5" s="586"/>
      <c r="AK5" s="586"/>
      <c r="AL5" s="587">
        <v>18.5</v>
      </c>
      <c r="AM5" s="588"/>
      <c r="AN5" s="588"/>
      <c r="AO5" s="589"/>
      <c r="AP5" s="579" t="s">
        <v>209</v>
      </c>
      <c r="AQ5" s="580"/>
      <c r="AR5" s="580"/>
      <c r="AS5" s="580"/>
      <c r="AT5" s="580"/>
      <c r="AU5" s="580"/>
      <c r="AV5" s="580"/>
      <c r="AW5" s="580"/>
      <c r="AX5" s="580"/>
      <c r="AY5" s="580"/>
      <c r="AZ5" s="580"/>
      <c r="BA5" s="580"/>
      <c r="BB5" s="580"/>
      <c r="BC5" s="580"/>
      <c r="BD5" s="580"/>
      <c r="BE5" s="580"/>
      <c r="BF5" s="581"/>
      <c r="BG5" s="593">
        <v>353400</v>
      </c>
      <c r="BH5" s="594"/>
      <c r="BI5" s="594"/>
      <c r="BJ5" s="594"/>
      <c r="BK5" s="594"/>
      <c r="BL5" s="594"/>
      <c r="BM5" s="594"/>
      <c r="BN5" s="595"/>
      <c r="BO5" s="596">
        <v>97.2</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31759</v>
      </c>
      <c r="S6" s="594"/>
      <c r="T6" s="594"/>
      <c r="U6" s="594"/>
      <c r="V6" s="594"/>
      <c r="W6" s="594"/>
      <c r="X6" s="594"/>
      <c r="Y6" s="595"/>
      <c r="Z6" s="596">
        <v>0.8</v>
      </c>
      <c r="AA6" s="596"/>
      <c r="AB6" s="596"/>
      <c r="AC6" s="596"/>
      <c r="AD6" s="597">
        <v>31759</v>
      </c>
      <c r="AE6" s="597"/>
      <c r="AF6" s="597"/>
      <c r="AG6" s="597"/>
      <c r="AH6" s="597"/>
      <c r="AI6" s="597"/>
      <c r="AJ6" s="597"/>
      <c r="AK6" s="597"/>
      <c r="AL6" s="598">
        <v>1.7</v>
      </c>
      <c r="AM6" s="599"/>
      <c r="AN6" s="599"/>
      <c r="AO6" s="600"/>
      <c r="AP6" s="590" t="s">
        <v>215</v>
      </c>
      <c r="AQ6" s="591"/>
      <c r="AR6" s="591"/>
      <c r="AS6" s="591"/>
      <c r="AT6" s="591"/>
      <c r="AU6" s="591"/>
      <c r="AV6" s="591"/>
      <c r="AW6" s="591"/>
      <c r="AX6" s="591"/>
      <c r="AY6" s="591"/>
      <c r="AZ6" s="591"/>
      <c r="BA6" s="591"/>
      <c r="BB6" s="591"/>
      <c r="BC6" s="591"/>
      <c r="BD6" s="591"/>
      <c r="BE6" s="591"/>
      <c r="BF6" s="592"/>
      <c r="BG6" s="593">
        <v>353400</v>
      </c>
      <c r="BH6" s="594"/>
      <c r="BI6" s="594"/>
      <c r="BJ6" s="594"/>
      <c r="BK6" s="594"/>
      <c r="BL6" s="594"/>
      <c r="BM6" s="594"/>
      <c r="BN6" s="595"/>
      <c r="BO6" s="596">
        <v>97.2</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61310</v>
      </c>
      <c r="CS6" s="594"/>
      <c r="CT6" s="594"/>
      <c r="CU6" s="594"/>
      <c r="CV6" s="594"/>
      <c r="CW6" s="594"/>
      <c r="CX6" s="594"/>
      <c r="CY6" s="595"/>
      <c r="CZ6" s="596">
        <v>1.5</v>
      </c>
      <c r="DA6" s="596"/>
      <c r="DB6" s="596"/>
      <c r="DC6" s="596"/>
      <c r="DD6" s="602" t="s">
        <v>216</v>
      </c>
      <c r="DE6" s="594"/>
      <c r="DF6" s="594"/>
      <c r="DG6" s="594"/>
      <c r="DH6" s="594"/>
      <c r="DI6" s="594"/>
      <c r="DJ6" s="594"/>
      <c r="DK6" s="594"/>
      <c r="DL6" s="594"/>
      <c r="DM6" s="594"/>
      <c r="DN6" s="594"/>
      <c r="DO6" s="594"/>
      <c r="DP6" s="595"/>
      <c r="DQ6" s="602">
        <v>61310</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1493</v>
      </c>
      <c r="S7" s="594"/>
      <c r="T7" s="594"/>
      <c r="U7" s="594"/>
      <c r="V7" s="594"/>
      <c r="W7" s="594"/>
      <c r="X7" s="594"/>
      <c r="Y7" s="595"/>
      <c r="Z7" s="596">
        <v>0</v>
      </c>
      <c r="AA7" s="596"/>
      <c r="AB7" s="596"/>
      <c r="AC7" s="596"/>
      <c r="AD7" s="597">
        <v>1493</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154211</v>
      </c>
      <c r="BH7" s="594"/>
      <c r="BI7" s="594"/>
      <c r="BJ7" s="594"/>
      <c r="BK7" s="594"/>
      <c r="BL7" s="594"/>
      <c r="BM7" s="594"/>
      <c r="BN7" s="595"/>
      <c r="BO7" s="596">
        <v>42.4</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873587</v>
      </c>
      <c r="CS7" s="594"/>
      <c r="CT7" s="594"/>
      <c r="CU7" s="594"/>
      <c r="CV7" s="594"/>
      <c r="CW7" s="594"/>
      <c r="CX7" s="594"/>
      <c r="CY7" s="595"/>
      <c r="CZ7" s="596">
        <v>21.9</v>
      </c>
      <c r="DA7" s="596"/>
      <c r="DB7" s="596"/>
      <c r="DC7" s="596"/>
      <c r="DD7" s="602">
        <v>18522</v>
      </c>
      <c r="DE7" s="594"/>
      <c r="DF7" s="594"/>
      <c r="DG7" s="594"/>
      <c r="DH7" s="594"/>
      <c r="DI7" s="594"/>
      <c r="DJ7" s="594"/>
      <c r="DK7" s="594"/>
      <c r="DL7" s="594"/>
      <c r="DM7" s="594"/>
      <c r="DN7" s="594"/>
      <c r="DO7" s="594"/>
      <c r="DP7" s="595"/>
      <c r="DQ7" s="602">
        <v>637070</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4975</v>
      </c>
      <c r="S8" s="594"/>
      <c r="T8" s="594"/>
      <c r="U8" s="594"/>
      <c r="V8" s="594"/>
      <c r="W8" s="594"/>
      <c r="X8" s="594"/>
      <c r="Y8" s="595"/>
      <c r="Z8" s="596">
        <v>0.1</v>
      </c>
      <c r="AA8" s="596"/>
      <c r="AB8" s="596"/>
      <c r="AC8" s="596"/>
      <c r="AD8" s="597">
        <v>4975</v>
      </c>
      <c r="AE8" s="597"/>
      <c r="AF8" s="597"/>
      <c r="AG8" s="597"/>
      <c r="AH8" s="597"/>
      <c r="AI8" s="597"/>
      <c r="AJ8" s="597"/>
      <c r="AK8" s="597"/>
      <c r="AL8" s="598">
        <v>0.3</v>
      </c>
      <c r="AM8" s="599"/>
      <c r="AN8" s="599"/>
      <c r="AO8" s="600"/>
      <c r="AP8" s="590" t="s">
        <v>222</v>
      </c>
      <c r="AQ8" s="591"/>
      <c r="AR8" s="591"/>
      <c r="AS8" s="591"/>
      <c r="AT8" s="591"/>
      <c r="AU8" s="591"/>
      <c r="AV8" s="591"/>
      <c r="AW8" s="591"/>
      <c r="AX8" s="591"/>
      <c r="AY8" s="591"/>
      <c r="AZ8" s="591"/>
      <c r="BA8" s="591"/>
      <c r="BB8" s="591"/>
      <c r="BC8" s="591"/>
      <c r="BD8" s="591"/>
      <c r="BE8" s="591"/>
      <c r="BF8" s="592"/>
      <c r="BG8" s="593">
        <v>5478</v>
      </c>
      <c r="BH8" s="594"/>
      <c r="BI8" s="594"/>
      <c r="BJ8" s="594"/>
      <c r="BK8" s="594"/>
      <c r="BL8" s="594"/>
      <c r="BM8" s="594"/>
      <c r="BN8" s="595"/>
      <c r="BO8" s="596">
        <v>1.5</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550702</v>
      </c>
      <c r="CS8" s="594"/>
      <c r="CT8" s="594"/>
      <c r="CU8" s="594"/>
      <c r="CV8" s="594"/>
      <c r="CW8" s="594"/>
      <c r="CX8" s="594"/>
      <c r="CY8" s="595"/>
      <c r="CZ8" s="596">
        <v>13.8</v>
      </c>
      <c r="DA8" s="596"/>
      <c r="DB8" s="596"/>
      <c r="DC8" s="596"/>
      <c r="DD8" s="602">
        <v>1307</v>
      </c>
      <c r="DE8" s="594"/>
      <c r="DF8" s="594"/>
      <c r="DG8" s="594"/>
      <c r="DH8" s="594"/>
      <c r="DI8" s="594"/>
      <c r="DJ8" s="594"/>
      <c r="DK8" s="594"/>
      <c r="DL8" s="594"/>
      <c r="DM8" s="594"/>
      <c r="DN8" s="594"/>
      <c r="DO8" s="594"/>
      <c r="DP8" s="595"/>
      <c r="DQ8" s="602">
        <v>388825</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2366</v>
      </c>
      <c r="S9" s="594"/>
      <c r="T9" s="594"/>
      <c r="U9" s="594"/>
      <c r="V9" s="594"/>
      <c r="W9" s="594"/>
      <c r="X9" s="594"/>
      <c r="Y9" s="595"/>
      <c r="Z9" s="596">
        <v>0.1</v>
      </c>
      <c r="AA9" s="596"/>
      <c r="AB9" s="596"/>
      <c r="AC9" s="596"/>
      <c r="AD9" s="597">
        <v>2366</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131478</v>
      </c>
      <c r="BH9" s="594"/>
      <c r="BI9" s="594"/>
      <c r="BJ9" s="594"/>
      <c r="BK9" s="594"/>
      <c r="BL9" s="594"/>
      <c r="BM9" s="594"/>
      <c r="BN9" s="595"/>
      <c r="BO9" s="596">
        <v>36.200000000000003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357129</v>
      </c>
      <c r="CS9" s="594"/>
      <c r="CT9" s="594"/>
      <c r="CU9" s="594"/>
      <c r="CV9" s="594"/>
      <c r="CW9" s="594"/>
      <c r="CX9" s="594"/>
      <c r="CY9" s="595"/>
      <c r="CZ9" s="596">
        <v>9</v>
      </c>
      <c r="DA9" s="596"/>
      <c r="DB9" s="596"/>
      <c r="DC9" s="596"/>
      <c r="DD9" s="602">
        <v>7822</v>
      </c>
      <c r="DE9" s="594"/>
      <c r="DF9" s="594"/>
      <c r="DG9" s="594"/>
      <c r="DH9" s="594"/>
      <c r="DI9" s="594"/>
      <c r="DJ9" s="594"/>
      <c r="DK9" s="594"/>
      <c r="DL9" s="594"/>
      <c r="DM9" s="594"/>
      <c r="DN9" s="594"/>
      <c r="DO9" s="594"/>
      <c r="DP9" s="595"/>
      <c r="DQ9" s="602">
        <v>318855</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51665</v>
      </c>
      <c r="S10" s="594"/>
      <c r="T10" s="594"/>
      <c r="U10" s="594"/>
      <c r="V10" s="594"/>
      <c r="W10" s="594"/>
      <c r="X10" s="594"/>
      <c r="Y10" s="595"/>
      <c r="Z10" s="596">
        <v>1.2</v>
      </c>
      <c r="AA10" s="596"/>
      <c r="AB10" s="596"/>
      <c r="AC10" s="596"/>
      <c r="AD10" s="597">
        <v>51665</v>
      </c>
      <c r="AE10" s="597"/>
      <c r="AF10" s="597"/>
      <c r="AG10" s="597"/>
      <c r="AH10" s="597"/>
      <c r="AI10" s="597"/>
      <c r="AJ10" s="597"/>
      <c r="AK10" s="597"/>
      <c r="AL10" s="598">
        <v>2.7</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11776</v>
      </c>
      <c r="BH10" s="594"/>
      <c r="BI10" s="594"/>
      <c r="BJ10" s="594"/>
      <c r="BK10" s="594"/>
      <c r="BL10" s="594"/>
      <c r="BM10" s="594"/>
      <c r="BN10" s="595"/>
      <c r="BO10" s="596">
        <v>3.2</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t="s">
        <v>223</v>
      </c>
      <c r="CS10" s="594"/>
      <c r="CT10" s="594"/>
      <c r="CU10" s="594"/>
      <c r="CV10" s="594"/>
      <c r="CW10" s="594"/>
      <c r="CX10" s="594"/>
      <c r="CY10" s="595"/>
      <c r="CZ10" s="596" t="s">
        <v>223</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v>3374</v>
      </c>
      <c r="S11" s="594"/>
      <c r="T11" s="594"/>
      <c r="U11" s="594"/>
      <c r="V11" s="594"/>
      <c r="W11" s="594"/>
      <c r="X11" s="594"/>
      <c r="Y11" s="595"/>
      <c r="Z11" s="596">
        <v>0.1</v>
      </c>
      <c r="AA11" s="596"/>
      <c r="AB11" s="596"/>
      <c r="AC11" s="596"/>
      <c r="AD11" s="597">
        <v>3374</v>
      </c>
      <c r="AE11" s="597"/>
      <c r="AF11" s="597"/>
      <c r="AG11" s="597"/>
      <c r="AH11" s="597"/>
      <c r="AI11" s="597"/>
      <c r="AJ11" s="597"/>
      <c r="AK11" s="597"/>
      <c r="AL11" s="598">
        <v>0.2</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5479</v>
      </c>
      <c r="BH11" s="594"/>
      <c r="BI11" s="594"/>
      <c r="BJ11" s="594"/>
      <c r="BK11" s="594"/>
      <c r="BL11" s="594"/>
      <c r="BM11" s="594"/>
      <c r="BN11" s="595"/>
      <c r="BO11" s="596">
        <v>1.5</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72673</v>
      </c>
      <c r="CS11" s="594"/>
      <c r="CT11" s="594"/>
      <c r="CU11" s="594"/>
      <c r="CV11" s="594"/>
      <c r="CW11" s="594"/>
      <c r="CX11" s="594"/>
      <c r="CY11" s="595"/>
      <c r="CZ11" s="596">
        <v>1.8</v>
      </c>
      <c r="DA11" s="596"/>
      <c r="DB11" s="596"/>
      <c r="DC11" s="596"/>
      <c r="DD11" s="602">
        <v>22005</v>
      </c>
      <c r="DE11" s="594"/>
      <c r="DF11" s="594"/>
      <c r="DG11" s="594"/>
      <c r="DH11" s="594"/>
      <c r="DI11" s="594"/>
      <c r="DJ11" s="594"/>
      <c r="DK11" s="594"/>
      <c r="DL11" s="594"/>
      <c r="DM11" s="594"/>
      <c r="DN11" s="594"/>
      <c r="DO11" s="594"/>
      <c r="DP11" s="595"/>
      <c r="DQ11" s="602">
        <v>53977</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163849</v>
      </c>
      <c r="BH12" s="594"/>
      <c r="BI12" s="594"/>
      <c r="BJ12" s="594"/>
      <c r="BK12" s="594"/>
      <c r="BL12" s="594"/>
      <c r="BM12" s="594"/>
      <c r="BN12" s="595"/>
      <c r="BO12" s="596">
        <v>45.1</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286481</v>
      </c>
      <c r="CS12" s="594"/>
      <c r="CT12" s="594"/>
      <c r="CU12" s="594"/>
      <c r="CV12" s="594"/>
      <c r="CW12" s="594"/>
      <c r="CX12" s="594"/>
      <c r="CY12" s="595"/>
      <c r="CZ12" s="596">
        <v>7.2</v>
      </c>
      <c r="DA12" s="596"/>
      <c r="DB12" s="596"/>
      <c r="DC12" s="596"/>
      <c r="DD12" s="602">
        <v>97671</v>
      </c>
      <c r="DE12" s="594"/>
      <c r="DF12" s="594"/>
      <c r="DG12" s="594"/>
      <c r="DH12" s="594"/>
      <c r="DI12" s="594"/>
      <c r="DJ12" s="594"/>
      <c r="DK12" s="594"/>
      <c r="DL12" s="594"/>
      <c r="DM12" s="594"/>
      <c r="DN12" s="594"/>
      <c r="DO12" s="594"/>
      <c r="DP12" s="595"/>
      <c r="DQ12" s="602">
        <v>185013</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3987</v>
      </c>
      <c r="S13" s="594"/>
      <c r="T13" s="594"/>
      <c r="U13" s="594"/>
      <c r="V13" s="594"/>
      <c r="W13" s="594"/>
      <c r="X13" s="594"/>
      <c r="Y13" s="595"/>
      <c r="Z13" s="596">
        <v>0.1</v>
      </c>
      <c r="AA13" s="596"/>
      <c r="AB13" s="596"/>
      <c r="AC13" s="596"/>
      <c r="AD13" s="597">
        <v>3987</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159504</v>
      </c>
      <c r="BH13" s="594"/>
      <c r="BI13" s="594"/>
      <c r="BJ13" s="594"/>
      <c r="BK13" s="594"/>
      <c r="BL13" s="594"/>
      <c r="BM13" s="594"/>
      <c r="BN13" s="595"/>
      <c r="BO13" s="596">
        <v>43.9</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608924</v>
      </c>
      <c r="CS13" s="594"/>
      <c r="CT13" s="594"/>
      <c r="CU13" s="594"/>
      <c r="CV13" s="594"/>
      <c r="CW13" s="594"/>
      <c r="CX13" s="594"/>
      <c r="CY13" s="595"/>
      <c r="CZ13" s="596">
        <v>15.3</v>
      </c>
      <c r="DA13" s="596"/>
      <c r="DB13" s="596"/>
      <c r="DC13" s="596"/>
      <c r="DD13" s="602">
        <v>540272</v>
      </c>
      <c r="DE13" s="594"/>
      <c r="DF13" s="594"/>
      <c r="DG13" s="594"/>
      <c r="DH13" s="594"/>
      <c r="DI13" s="594"/>
      <c r="DJ13" s="594"/>
      <c r="DK13" s="594"/>
      <c r="DL13" s="594"/>
      <c r="DM13" s="594"/>
      <c r="DN13" s="594"/>
      <c r="DO13" s="594"/>
      <c r="DP13" s="595"/>
      <c r="DQ13" s="602">
        <v>157715</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9583</v>
      </c>
      <c r="BH14" s="594"/>
      <c r="BI14" s="594"/>
      <c r="BJ14" s="594"/>
      <c r="BK14" s="594"/>
      <c r="BL14" s="594"/>
      <c r="BM14" s="594"/>
      <c r="BN14" s="595"/>
      <c r="BO14" s="596">
        <v>2.6</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245995</v>
      </c>
      <c r="CS14" s="594"/>
      <c r="CT14" s="594"/>
      <c r="CU14" s="594"/>
      <c r="CV14" s="594"/>
      <c r="CW14" s="594"/>
      <c r="CX14" s="594"/>
      <c r="CY14" s="595"/>
      <c r="CZ14" s="596">
        <v>6.2</v>
      </c>
      <c r="DA14" s="596"/>
      <c r="DB14" s="596"/>
      <c r="DC14" s="596"/>
      <c r="DD14" s="602">
        <v>66898</v>
      </c>
      <c r="DE14" s="594"/>
      <c r="DF14" s="594"/>
      <c r="DG14" s="594"/>
      <c r="DH14" s="594"/>
      <c r="DI14" s="594"/>
      <c r="DJ14" s="594"/>
      <c r="DK14" s="594"/>
      <c r="DL14" s="594"/>
      <c r="DM14" s="594"/>
      <c r="DN14" s="594"/>
      <c r="DO14" s="594"/>
      <c r="DP14" s="595"/>
      <c r="DQ14" s="602">
        <v>173561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133</v>
      </c>
      <c r="S15" s="594"/>
      <c r="T15" s="594"/>
      <c r="U15" s="594"/>
      <c r="V15" s="594"/>
      <c r="W15" s="594"/>
      <c r="X15" s="594"/>
      <c r="Y15" s="595"/>
      <c r="Z15" s="596">
        <v>0</v>
      </c>
      <c r="AA15" s="596"/>
      <c r="AB15" s="596"/>
      <c r="AC15" s="596"/>
      <c r="AD15" s="597">
        <v>133</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25757</v>
      </c>
      <c r="BH15" s="594"/>
      <c r="BI15" s="594"/>
      <c r="BJ15" s="594"/>
      <c r="BK15" s="594"/>
      <c r="BL15" s="594"/>
      <c r="BM15" s="594"/>
      <c r="BN15" s="595"/>
      <c r="BO15" s="596">
        <v>7.1</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221947</v>
      </c>
      <c r="CS15" s="594"/>
      <c r="CT15" s="594"/>
      <c r="CU15" s="594"/>
      <c r="CV15" s="594"/>
      <c r="CW15" s="594"/>
      <c r="CX15" s="594"/>
      <c r="CY15" s="595"/>
      <c r="CZ15" s="596">
        <v>5.6</v>
      </c>
      <c r="DA15" s="596"/>
      <c r="DB15" s="596"/>
      <c r="DC15" s="596"/>
      <c r="DD15" s="602">
        <v>26867</v>
      </c>
      <c r="DE15" s="594"/>
      <c r="DF15" s="594"/>
      <c r="DG15" s="594"/>
      <c r="DH15" s="594"/>
      <c r="DI15" s="594"/>
      <c r="DJ15" s="594"/>
      <c r="DK15" s="594"/>
      <c r="DL15" s="594"/>
      <c r="DM15" s="594"/>
      <c r="DN15" s="594"/>
      <c r="DO15" s="594"/>
      <c r="DP15" s="595"/>
      <c r="DQ15" s="602">
        <v>196403</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1812631</v>
      </c>
      <c r="S16" s="594"/>
      <c r="T16" s="594"/>
      <c r="U16" s="594"/>
      <c r="V16" s="594"/>
      <c r="W16" s="594"/>
      <c r="X16" s="594"/>
      <c r="Y16" s="595"/>
      <c r="Z16" s="596">
        <v>43.4</v>
      </c>
      <c r="AA16" s="596"/>
      <c r="AB16" s="596"/>
      <c r="AC16" s="596"/>
      <c r="AD16" s="597">
        <v>1438983</v>
      </c>
      <c r="AE16" s="597"/>
      <c r="AF16" s="597"/>
      <c r="AG16" s="597"/>
      <c r="AH16" s="597"/>
      <c r="AI16" s="597"/>
      <c r="AJ16" s="597"/>
      <c r="AK16" s="597"/>
      <c r="AL16" s="598">
        <v>75.5</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282477</v>
      </c>
      <c r="CS16" s="594"/>
      <c r="CT16" s="594"/>
      <c r="CU16" s="594"/>
      <c r="CV16" s="594"/>
      <c r="CW16" s="594"/>
      <c r="CX16" s="594"/>
      <c r="CY16" s="595"/>
      <c r="CZ16" s="596">
        <v>7.1</v>
      </c>
      <c r="DA16" s="596"/>
      <c r="DB16" s="596"/>
      <c r="DC16" s="596"/>
      <c r="DD16" s="602" t="s">
        <v>223</v>
      </c>
      <c r="DE16" s="594"/>
      <c r="DF16" s="594"/>
      <c r="DG16" s="594"/>
      <c r="DH16" s="594"/>
      <c r="DI16" s="594"/>
      <c r="DJ16" s="594"/>
      <c r="DK16" s="594"/>
      <c r="DL16" s="594"/>
      <c r="DM16" s="594"/>
      <c r="DN16" s="594"/>
      <c r="DO16" s="594"/>
      <c r="DP16" s="595"/>
      <c r="DQ16" s="602">
        <v>52828</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1438983</v>
      </c>
      <c r="S17" s="594"/>
      <c r="T17" s="594"/>
      <c r="U17" s="594"/>
      <c r="V17" s="594"/>
      <c r="W17" s="594"/>
      <c r="X17" s="594"/>
      <c r="Y17" s="595"/>
      <c r="Z17" s="596">
        <v>34.5</v>
      </c>
      <c r="AA17" s="596"/>
      <c r="AB17" s="596"/>
      <c r="AC17" s="596"/>
      <c r="AD17" s="597">
        <v>1438983</v>
      </c>
      <c r="AE17" s="597"/>
      <c r="AF17" s="597"/>
      <c r="AG17" s="597"/>
      <c r="AH17" s="597"/>
      <c r="AI17" s="597"/>
      <c r="AJ17" s="597"/>
      <c r="AK17" s="597"/>
      <c r="AL17" s="598">
        <v>75.5</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422463</v>
      </c>
      <c r="CS17" s="594"/>
      <c r="CT17" s="594"/>
      <c r="CU17" s="594"/>
      <c r="CV17" s="594"/>
      <c r="CW17" s="594"/>
      <c r="CX17" s="594"/>
      <c r="CY17" s="595"/>
      <c r="CZ17" s="596">
        <v>10.6</v>
      </c>
      <c r="DA17" s="596"/>
      <c r="DB17" s="596"/>
      <c r="DC17" s="596"/>
      <c r="DD17" s="602" t="s">
        <v>223</v>
      </c>
      <c r="DE17" s="594"/>
      <c r="DF17" s="594"/>
      <c r="DG17" s="594"/>
      <c r="DH17" s="594"/>
      <c r="DI17" s="594"/>
      <c r="DJ17" s="594"/>
      <c r="DK17" s="594"/>
      <c r="DL17" s="594"/>
      <c r="DM17" s="594"/>
      <c r="DN17" s="594"/>
      <c r="DO17" s="594"/>
      <c r="DP17" s="595"/>
      <c r="DQ17" s="602">
        <v>390410</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373648</v>
      </c>
      <c r="S18" s="594"/>
      <c r="T18" s="594"/>
      <c r="U18" s="594"/>
      <c r="V18" s="594"/>
      <c r="W18" s="594"/>
      <c r="X18" s="594"/>
      <c r="Y18" s="595"/>
      <c r="Z18" s="596">
        <v>8.9</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10138</v>
      </c>
      <c r="BH19" s="594"/>
      <c r="BI19" s="594"/>
      <c r="BJ19" s="594"/>
      <c r="BK19" s="594"/>
      <c r="BL19" s="594"/>
      <c r="BM19" s="594"/>
      <c r="BN19" s="595"/>
      <c r="BO19" s="596">
        <v>2.8</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2275921</v>
      </c>
      <c r="S20" s="594"/>
      <c r="T20" s="594"/>
      <c r="U20" s="594"/>
      <c r="V20" s="594"/>
      <c r="W20" s="594"/>
      <c r="X20" s="594"/>
      <c r="Y20" s="595"/>
      <c r="Z20" s="596">
        <v>54.5</v>
      </c>
      <c r="AA20" s="596"/>
      <c r="AB20" s="596"/>
      <c r="AC20" s="596"/>
      <c r="AD20" s="597">
        <v>1892135</v>
      </c>
      <c r="AE20" s="597"/>
      <c r="AF20" s="597"/>
      <c r="AG20" s="597"/>
      <c r="AH20" s="597"/>
      <c r="AI20" s="597"/>
      <c r="AJ20" s="597"/>
      <c r="AK20" s="597"/>
      <c r="AL20" s="598">
        <v>99.3</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10138</v>
      </c>
      <c r="BH20" s="594"/>
      <c r="BI20" s="594"/>
      <c r="BJ20" s="594"/>
      <c r="BK20" s="594"/>
      <c r="BL20" s="594"/>
      <c r="BM20" s="594"/>
      <c r="BN20" s="595"/>
      <c r="BO20" s="596">
        <v>2.8</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3983688</v>
      </c>
      <c r="CS20" s="594"/>
      <c r="CT20" s="594"/>
      <c r="CU20" s="594"/>
      <c r="CV20" s="594"/>
      <c r="CW20" s="594"/>
      <c r="CX20" s="594"/>
      <c r="CY20" s="595"/>
      <c r="CZ20" s="596">
        <v>100</v>
      </c>
      <c r="DA20" s="596"/>
      <c r="DB20" s="596"/>
      <c r="DC20" s="596"/>
      <c r="DD20" s="602">
        <v>781364</v>
      </c>
      <c r="DE20" s="594"/>
      <c r="DF20" s="594"/>
      <c r="DG20" s="594"/>
      <c r="DH20" s="594"/>
      <c r="DI20" s="594"/>
      <c r="DJ20" s="594"/>
      <c r="DK20" s="594"/>
      <c r="DL20" s="594"/>
      <c r="DM20" s="594"/>
      <c r="DN20" s="594"/>
      <c r="DO20" s="594"/>
      <c r="DP20" s="595"/>
      <c r="DQ20" s="602">
        <v>2615967</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640</v>
      </c>
      <c r="S21" s="594"/>
      <c r="T21" s="594"/>
      <c r="U21" s="594"/>
      <c r="V21" s="594"/>
      <c r="W21" s="594"/>
      <c r="X21" s="594"/>
      <c r="Y21" s="595"/>
      <c r="Z21" s="596">
        <v>0</v>
      </c>
      <c r="AA21" s="596"/>
      <c r="AB21" s="596"/>
      <c r="AC21" s="596"/>
      <c r="AD21" s="597">
        <v>640</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25363</v>
      </c>
      <c r="S22" s="594"/>
      <c r="T22" s="594"/>
      <c r="U22" s="594"/>
      <c r="V22" s="594"/>
      <c r="W22" s="594"/>
      <c r="X22" s="594"/>
      <c r="Y22" s="595"/>
      <c r="Z22" s="596">
        <v>0.6</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69564</v>
      </c>
      <c r="S23" s="594"/>
      <c r="T23" s="594"/>
      <c r="U23" s="594"/>
      <c r="V23" s="594"/>
      <c r="W23" s="594"/>
      <c r="X23" s="594"/>
      <c r="Y23" s="595"/>
      <c r="Z23" s="596">
        <v>1.7</v>
      </c>
      <c r="AA23" s="596"/>
      <c r="AB23" s="596"/>
      <c r="AC23" s="596"/>
      <c r="AD23" s="597">
        <v>2253</v>
      </c>
      <c r="AE23" s="597"/>
      <c r="AF23" s="597"/>
      <c r="AG23" s="597"/>
      <c r="AH23" s="597"/>
      <c r="AI23" s="597"/>
      <c r="AJ23" s="597"/>
      <c r="AK23" s="597"/>
      <c r="AL23" s="598">
        <v>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v>10138</v>
      </c>
      <c r="BH23" s="594"/>
      <c r="BI23" s="594"/>
      <c r="BJ23" s="594"/>
      <c r="BK23" s="594"/>
      <c r="BL23" s="594"/>
      <c r="BM23" s="594"/>
      <c r="BN23" s="595"/>
      <c r="BO23" s="596">
        <v>2.8</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18503</v>
      </c>
      <c r="S24" s="594"/>
      <c r="T24" s="594"/>
      <c r="U24" s="594"/>
      <c r="V24" s="594"/>
      <c r="W24" s="594"/>
      <c r="X24" s="594"/>
      <c r="Y24" s="595"/>
      <c r="Z24" s="596">
        <v>0.4</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1325580</v>
      </c>
      <c r="CS24" s="583"/>
      <c r="CT24" s="583"/>
      <c r="CU24" s="583"/>
      <c r="CV24" s="583"/>
      <c r="CW24" s="583"/>
      <c r="CX24" s="583"/>
      <c r="CY24" s="584"/>
      <c r="CZ24" s="620">
        <v>33.299999999999997</v>
      </c>
      <c r="DA24" s="621"/>
      <c r="DB24" s="621"/>
      <c r="DC24" s="622"/>
      <c r="DD24" s="619">
        <v>1165330</v>
      </c>
      <c r="DE24" s="583"/>
      <c r="DF24" s="583"/>
      <c r="DG24" s="583"/>
      <c r="DH24" s="583"/>
      <c r="DI24" s="583"/>
      <c r="DJ24" s="583"/>
      <c r="DK24" s="584"/>
      <c r="DL24" s="619">
        <v>1154132</v>
      </c>
      <c r="DM24" s="583"/>
      <c r="DN24" s="583"/>
      <c r="DO24" s="583"/>
      <c r="DP24" s="583"/>
      <c r="DQ24" s="583"/>
      <c r="DR24" s="583"/>
      <c r="DS24" s="583"/>
      <c r="DT24" s="583"/>
      <c r="DU24" s="583"/>
      <c r="DV24" s="584"/>
      <c r="DW24" s="587">
        <v>57.3</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407534</v>
      </c>
      <c r="S25" s="594"/>
      <c r="T25" s="594"/>
      <c r="U25" s="594"/>
      <c r="V25" s="594"/>
      <c r="W25" s="594"/>
      <c r="X25" s="594"/>
      <c r="Y25" s="595"/>
      <c r="Z25" s="596">
        <v>9.8000000000000007</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763091</v>
      </c>
      <c r="CS25" s="625"/>
      <c r="CT25" s="625"/>
      <c r="CU25" s="625"/>
      <c r="CV25" s="625"/>
      <c r="CW25" s="625"/>
      <c r="CX25" s="625"/>
      <c r="CY25" s="626"/>
      <c r="CZ25" s="627">
        <v>19.2</v>
      </c>
      <c r="DA25" s="628"/>
      <c r="DB25" s="628"/>
      <c r="DC25" s="629"/>
      <c r="DD25" s="602">
        <v>732879</v>
      </c>
      <c r="DE25" s="625"/>
      <c r="DF25" s="625"/>
      <c r="DG25" s="625"/>
      <c r="DH25" s="625"/>
      <c r="DI25" s="625"/>
      <c r="DJ25" s="625"/>
      <c r="DK25" s="626"/>
      <c r="DL25" s="602">
        <v>723312</v>
      </c>
      <c r="DM25" s="625"/>
      <c r="DN25" s="625"/>
      <c r="DO25" s="625"/>
      <c r="DP25" s="625"/>
      <c r="DQ25" s="625"/>
      <c r="DR25" s="625"/>
      <c r="DS25" s="625"/>
      <c r="DT25" s="625"/>
      <c r="DU25" s="625"/>
      <c r="DV25" s="626"/>
      <c r="DW25" s="598">
        <v>35.9</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478801</v>
      </c>
      <c r="CS26" s="594"/>
      <c r="CT26" s="594"/>
      <c r="CU26" s="594"/>
      <c r="CV26" s="594"/>
      <c r="CW26" s="594"/>
      <c r="CX26" s="594"/>
      <c r="CY26" s="595"/>
      <c r="CZ26" s="627">
        <v>12</v>
      </c>
      <c r="DA26" s="628"/>
      <c r="DB26" s="628"/>
      <c r="DC26" s="629"/>
      <c r="DD26" s="602">
        <v>456328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229907</v>
      </c>
      <c r="S27" s="594"/>
      <c r="T27" s="594"/>
      <c r="U27" s="594"/>
      <c r="V27" s="594"/>
      <c r="W27" s="594"/>
      <c r="X27" s="594"/>
      <c r="Y27" s="595"/>
      <c r="Z27" s="596">
        <v>5.5</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363538</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140026</v>
      </c>
      <c r="CS27" s="625"/>
      <c r="CT27" s="625"/>
      <c r="CU27" s="625"/>
      <c r="CV27" s="625"/>
      <c r="CW27" s="625"/>
      <c r="CX27" s="625"/>
      <c r="CY27" s="626"/>
      <c r="CZ27" s="627">
        <v>3.5</v>
      </c>
      <c r="DA27" s="628"/>
      <c r="DB27" s="628"/>
      <c r="DC27" s="629"/>
      <c r="DD27" s="602">
        <v>42041</v>
      </c>
      <c r="DE27" s="625"/>
      <c r="DF27" s="625"/>
      <c r="DG27" s="625"/>
      <c r="DH27" s="625"/>
      <c r="DI27" s="625"/>
      <c r="DJ27" s="625"/>
      <c r="DK27" s="626"/>
      <c r="DL27" s="602">
        <v>40410</v>
      </c>
      <c r="DM27" s="625"/>
      <c r="DN27" s="625"/>
      <c r="DO27" s="625"/>
      <c r="DP27" s="625"/>
      <c r="DQ27" s="625"/>
      <c r="DR27" s="625"/>
      <c r="DS27" s="625"/>
      <c r="DT27" s="625"/>
      <c r="DU27" s="625"/>
      <c r="DV27" s="626"/>
      <c r="DW27" s="598">
        <v>2</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12121</v>
      </c>
      <c r="S28" s="594"/>
      <c r="T28" s="594"/>
      <c r="U28" s="594"/>
      <c r="V28" s="594"/>
      <c r="W28" s="594"/>
      <c r="X28" s="594"/>
      <c r="Y28" s="595"/>
      <c r="Z28" s="596">
        <v>0.3</v>
      </c>
      <c r="AA28" s="596"/>
      <c r="AB28" s="596"/>
      <c r="AC28" s="596"/>
      <c r="AD28" s="597">
        <v>3277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422463</v>
      </c>
      <c r="CS28" s="594"/>
      <c r="CT28" s="594"/>
      <c r="CU28" s="594"/>
      <c r="CV28" s="594"/>
      <c r="CW28" s="594"/>
      <c r="CX28" s="594"/>
      <c r="CY28" s="595"/>
      <c r="CZ28" s="627">
        <v>10.6</v>
      </c>
      <c r="DA28" s="628"/>
      <c r="DB28" s="628"/>
      <c r="DC28" s="629"/>
      <c r="DD28" s="602">
        <v>390410</v>
      </c>
      <c r="DE28" s="594"/>
      <c r="DF28" s="594"/>
      <c r="DG28" s="594"/>
      <c r="DH28" s="594"/>
      <c r="DI28" s="594"/>
      <c r="DJ28" s="594"/>
      <c r="DK28" s="595"/>
      <c r="DL28" s="602">
        <v>390410</v>
      </c>
      <c r="DM28" s="594"/>
      <c r="DN28" s="594"/>
      <c r="DO28" s="594"/>
      <c r="DP28" s="594"/>
      <c r="DQ28" s="594"/>
      <c r="DR28" s="594"/>
      <c r="DS28" s="594"/>
      <c r="DT28" s="594"/>
      <c r="DU28" s="594"/>
      <c r="DV28" s="595"/>
      <c r="DW28" s="598">
        <v>19.399999999999999</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152492</v>
      </c>
      <c r="S29" s="594"/>
      <c r="T29" s="594"/>
      <c r="U29" s="594"/>
      <c r="V29" s="594"/>
      <c r="W29" s="594"/>
      <c r="X29" s="594"/>
      <c r="Y29" s="595"/>
      <c r="Z29" s="596">
        <v>3.7</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422425</v>
      </c>
      <c r="CS29" s="625"/>
      <c r="CT29" s="625"/>
      <c r="CU29" s="625"/>
      <c r="CV29" s="625"/>
      <c r="CW29" s="625"/>
      <c r="CX29" s="625"/>
      <c r="CY29" s="626"/>
      <c r="CZ29" s="627">
        <v>10.6</v>
      </c>
      <c r="DA29" s="628"/>
      <c r="DB29" s="628"/>
      <c r="DC29" s="629"/>
      <c r="DD29" s="602">
        <v>390372</v>
      </c>
      <c r="DE29" s="625"/>
      <c r="DF29" s="625"/>
      <c r="DG29" s="625"/>
      <c r="DH29" s="625"/>
      <c r="DI29" s="625"/>
      <c r="DJ29" s="625"/>
      <c r="DK29" s="626"/>
      <c r="DL29" s="602">
        <v>390372</v>
      </c>
      <c r="DM29" s="625"/>
      <c r="DN29" s="625"/>
      <c r="DO29" s="625"/>
      <c r="DP29" s="625"/>
      <c r="DQ29" s="625"/>
      <c r="DR29" s="625"/>
      <c r="DS29" s="625"/>
      <c r="DT29" s="625"/>
      <c r="DU29" s="625"/>
      <c r="DV29" s="626"/>
      <c r="DW29" s="598">
        <v>19.399999999999999</v>
      </c>
      <c r="DX29" s="623"/>
      <c r="DY29" s="623"/>
      <c r="DZ29" s="623"/>
      <c r="EA29" s="623"/>
      <c r="EB29" s="623"/>
      <c r="EC29" s="624"/>
    </row>
    <row r="30" spans="2:133" ht="11.25" customHeight="1">
      <c r="B30" s="590" t="s">
        <v>292</v>
      </c>
      <c r="C30" s="591"/>
      <c r="D30" s="591"/>
      <c r="E30" s="591"/>
      <c r="F30" s="591"/>
      <c r="G30" s="591"/>
      <c r="H30" s="591"/>
      <c r="I30" s="591"/>
      <c r="J30" s="591"/>
      <c r="K30" s="591"/>
      <c r="L30" s="591"/>
      <c r="M30" s="591"/>
      <c r="N30" s="591"/>
      <c r="O30" s="591"/>
      <c r="P30" s="591"/>
      <c r="Q30" s="592"/>
      <c r="R30" s="593">
        <v>138046</v>
      </c>
      <c r="S30" s="594"/>
      <c r="T30" s="594"/>
      <c r="U30" s="594"/>
      <c r="V30" s="594"/>
      <c r="W30" s="594"/>
      <c r="X30" s="594"/>
      <c r="Y30" s="595"/>
      <c r="Z30" s="596">
        <v>3.3</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99.5</v>
      </c>
      <c r="BH30" s="652"/>
      <c r="BI30" s="652"/>
      <c r="BJ30" s="652"/>
      <c r="BK30" s="652"/>
      <c r="BL30" s="652"/>
      <c r="BM30" s="588">
        <v>98.1</v>
      </c>
      <c r="BN30" s="652"/>
      <c r="BO30" s="652"/>
      <c r="BP30" s="652"/>
      <c r="BQ30" s="653"/>
      <c r="BR30" s="651">
        <v>99.6</v>
      </c>
      <c r="BS30" s="652"/>
      <c r="BT30" s="652"/>
      <c r="BU30" s="652"/>
      <c r="BV30" s="652"/>
      <c r="BW30" s="652"/>
      <c r="BX30" s="588">
        <v>98</v>
      </c>
      <c r="BY30" s="652"/>
      <c r="BZ30" s="652"/>
      <c r="CA30" s="652"/>
      <c r="CB30" s="653"/>
      <c r="CD30" s="656"/>
      <c r="CE30" s="657"/>
      <c r="CF30" s="607" t="s">
        <v>295</v>
      </c>
      <c r="CG30" s="608"/>
      <c r="CH30" s="608"/>
      <c r="CI30" s="608"/>
      <c r="CJ30" s="608"/>
      <c r="CK30" s="608"/>
      <c r="CL30" s="608"/>
      <c r="CM30" s="608"/>
      <c r="CN30" s="608"/>
      <c r="CO30" s="608"/>
      <c r="CP30" s="608"/>
      <c r="CQ30" s="609"/>
      <c r="CR30" s="593">
        <v>384223</v>
      </c>
      <c r="CS30" s="594"/>
      <c r="CT30" s="594"/>
      <c r="CU30" s="594"/>
      <c r="CV30" s="594"/>
      <c r="CW30" s="594"/>
      <c r="CX30" s="594"/>
      <c r="CY30" s="595"/>
      <c r="CZ30" s="627">
        <v>9.6</v>
      </c>
      <c r="DA30" s="628"/>
      <c r="DB30" s="628"/>
      <c r="DC30" s="629"/>
      <c r="DD30" s="602">
        <v>352170</v>
      </c>
      <c r="DE30" s="594"/>
      <c r="DF30" s="594"/>
      <c r="DG30" s="594"/>
      <c r="DH30" s="594"/>
      <c r="DI30" s="594"/>
      <c r="DJ30" s="594"/>
      <c r="DK30" s="595"/>
      <c r="DL30" s="602">
        <v>352170</v>
      </c>
      <c r="DM30" s="594"/>
      <c r="DN30" s="594"/>
      <c r="DO30" s="594"/>
      <c r="DP30" s="594"/>
      <c r="DQ30" s="594"/>
      <c r="DR30" s="594"/>
      <c r="DS30" s="594"/>
      <c r="DT30" s="594"/>
      <c r="DU30" s="594"/>
      <c r="DV30" s="595"/>
      <c r="DW30" s="598">
        <v>17.5</v>
      </c>
      <c r="DX30" s="623"/>
      <c r="DY30" s="623"/>
      <c r="DZ30" s="623"/>
      <c r="EA30" s="623"/>
      <c r="EB30" s="623"/>
      <c r="EC30" s="624"/>
    </row>
    <row r="31" spans="2:133" ht="11.25" customHeight="1">
      <c r="B31" s="590" t="s">
        <v>296</v>
      </c>
      <c r="C31" s="591"/>
      <c r="D31" s="591"/>
      <c r="E31" s="591"/>
      <c r="F31" s="591"/>
      <c r="G31" s="591"/>
      <c r="H31" s="591"/>
      <c r="I31" s="591"/>
      <c r="J31" s="591"/>
      <c r="K31" s="591"/>
      <c r="L31" s="591"/>
      <c r="M31" s="591"/>
      <c r="N31" s="591"/>
      <c r="O31" s="591"/>
      <c r="P31" s="591"/>
      <c r="Q31" s="592"/>
      <c r="R31" s="593">
        <v>217431</v>
      </c>
      <c r="S31" s="594"/>
      <c r="T31" s="594"/>
      <c r="U31" s="594"/>
      <c r="V31" s="594"/>
      <c r="W31" s="594"/>
      <c r="X31" s="594"/>
      <c r="Y31" s="595"/>
      <c r="Z31" s="596">
        <v>5.2</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99.3</v>
      </c>
      <c r="BH31" s="625"/>
      <c r="BI31" s="625"/>
      <c r="BJ31" s="625"/>
      <c r="BK31" s="625"/>
      <c r="BL31" s="625"/>
      <c r="BM31" s="599">
        <v>98.3</v>
      </c>
      <c r="BN31" s="649"/>
      <c r="BO31" s="649"/>
      <c r="BP31" s="649"/>
      <c r="BQ31" s="650"/>
      <c r="BR31" s="648">
        <v>99.6</v>
      </c>
      <c r="BS31" s="625"/>
      <c r="BT31" s="625"/>
      <c r="BU31" s="625"/>
      <c r="BV31" s="625"/>
      <c r="BW31" s="625"/>
      <c r="BX31" s="599">
        <v>98.5</v>
      </c>
      <c r="BY31" s="649"/>
      <c r="BZ31" s="649"/>
      <c r="CA31" s="649"/>
      <c r="CB31" s="650"/>
      <c r="CD31" s="656"/>
      <c r="CE31" s="657"/>
      <c r="CF31" s="607" t="s">
        <v>299</v>
      </c>
      <c r="CG31" s="608"/>
      <c r="CH31" s="608"/>
      <c r="CI31" s="608"/>
      <c r="CJ31" s="608"/>
      <c r="CK31" s="608"/>
      <c r="CL31" s="608"/>
      <c r="CM31" s="608"/>
      <c r="CN31" s="608"/>
      <c r="CO31" s="608"/>
      <c r="CP31" s="608"/>
      <c r="CQ31" s="609"/>
      <c r="CR31" s="593">
        <v>38202</v>
      </c>
      <c r="CS31" s="625"/>
      <c r="CT31" s="625"/>
      <c r="CU31" s="625"/>
      <c r="CV31" s="625"/>
      <c r="CW31" s="625"/>
      <c r="CX31" s="625"/>
      <c r="CY31" s="626"/>
      <c r="CZ31" s="627">
        <v>1</v>
      </c>
      <c r="DA31" s="628"/>
      <c r="DB31" s="628"/>
      <c r="DC31" s="629"/>
      <c r="DD31" s="602">
        <v>38202</v>
      </c>
      <c r="DE31" s="625"/>
      <c r="DF31" s="625"/>
      <c r="DG31" s="625"/>
      <c r="DH31" s="625"/>
      <c r="DI31" s="625"/>
      <c r="DJ31" s="625"/>
      <c r="DK31" s="626"/>
      <c r="DL31" s="602">
        <v>38202</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300</v>
      </c>
      <c r="C32" s="591"/>
      <c r="D32" s="591"/>
      <c r="E32" s="591"/>
      <c r="F32" s="591"/>
      <c r="G32" s="591"/>
      <c r="H32" s="591"/>
      <c r="I32" s="591"/>
      <c r="J32" s="591"/>
      <c r="K32" s="591"/>
      <c r="L32" s="591"/>
      <c r="M32" s="591"/>
      <c r="N32" s="591"/>
      <c r="O32" s="591"/>
      <c r="P32" s="591"/>
      <c r="Q32" s="592"/>
      <c r="R32" s="593">
        <v>154740</v>
      </c>
      <c r="S32" s="594"/>
      <c r="T32" s="594"/>
      <c r="U32" s="594"/>
      <c r="V32" s="594"/>
      <c r="W32" s="594"/>
      <c r="X32" s="594"/>
      <c r="Y32" s="595"/>
      <c r="Z32" s="596">
        <v>3.7</v>
      </c>
      <c r="AA32" s="596"/>
      <c r="AB32" s="596"/>
      <c r="AC32" s="596"/>
      <c r="AD32" s="597">
        <v>7851</v>
      </c>
      <c r="AE32" s="597"/>
      <c r="AF32" s="597"/>
      <c r="AG32" s="597"/>
      <c r="AH32" s="597"/>
      <c r="AI32" s="597"/>
      <c r="AJ32" s="597"/>
      <c r="AK32" s="597"/>
      <c r="AL32" s="598">
        <v>0.4</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99.6</v>
      </c>
      <c r="BH32" s="661"/>
      <c r="BI32" s="661"/>
      <c r="BJ32" s="661"/>
      <c r="BK32" s="661"/>
      <c r="BL32" s="661"/>
      <c r="BM32" s="662">
        <v>98.1</v>
      </c>
      <c r="BN32" s="661"/>
      <c r="BO32" s="661"/>
      <c r="BP32" s="661"/>
      <c r="BQ32" s="663"/>
      <c r="BR32" s="660">
        <v>99.7</v>
      </c>
      <c r="BS32" s="661"/>
      <c r="BT32" s="661"/>
      <c r="BU32" s="661"/>
      <c r="BV32" s="661"/>
      <c r="BW32" s="661"/>
      <c r="BX32" s="662">
        <v>97.6</v>
      </c>
      <c r="BY32" s="661"/>
      <c r="BZ32" s="661"/>
      <c r="CA32" s="661"/>
      <c r="CB32" s="663"/>
      <c r="CD32" s="658"/>
      <c r="CE32" s="659"/>
      <c r="CF32" s="607" t="s">
        <v>302</v>
      </c>
      <c r="CG32" s="608"/>
      <c r="CH32" s="608"/>
      <c r="CI32" s="608"/>
      <c r="CJ32" s="608"/>
      <c r="CK32" s="608"/>
      <c r="CL32" s="608"/>
      <c r="CM32" s="608"/>
      <c r="CN32" s="608"/>
      <c r="CO32" s="608"/>
      <c r="CP32" s="608"/>
      <c r="CQ32" s="609"/>
      <c r="CR32" s="593">
        <v>38</v>
      </c>
      <c r="CS32" s="594"/>
      <c r="CT32" s="594"/>
      <c r="CU32" s="594"/>
      <c r="CV32" s="594"/>
      <c r="CW32" s="594"/>
      <c r="CX32" s="594"/>
      <c r="CY32" s="595"/>
      <c r="CZ32" s="627">
        <v>0</v>
      </c>
      <c r="DA32" s="628"/>
      <c r="DB32" s="628"/>
      <c r="DC32" s="629"/>
      <c r="DD32" s="602">
        <v>38</v>
      </c>
      <c r="DE32" s="594"/>
      <c r="DF32" s="594"/>
      <c r="DG32" s="594"/>
      <c r="DH32" s="594"/>
      <c r="DI32" s="594"/>
      <c r="DJ32" s="594"/>
      <c r="DK32" s="595"/>
      <c r="DL32" s="602">
        <v>38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303</v>
      </c>
      <c r="C33" s="591"/>
      <c r="D33" s="591"/>
      <c r="E33" s="591"/>
      <c r="F33" s="591"/>
      <c r="G33" s="591"/>
      <c r="H33" s="591"/>
      <c r="I33" s="591"/>
      <c r="J33" s="591"/>
      <c r="K33" s="591"/>
      <c r="L33" s="591"/>
      <c r="M33" s="591"/>
      <c r="N33" s="591"/>
      <c r="O33" s="591"/>
      <c r="P33" s="591"/>
      <c r="Q33" s="592"/>
      <c r="R33" s="593">
        <v>473206</v>
      </c>
      <c r="S33" s="594"/>
      <c r="T33" s="594"/>
      <c r="U33" s="594"/>
      <c r="V33" s="594"/>
      <c r="W33" s="594"/>
      <c r="X33" s="594"/>
      <c r="Y33" s="595"/>
      <c r="Z33" s="596">
        <v>11.3</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1594267</v>
      </c>
      <c r="CS33" s="625"/>
      <c r="CT33" s="625"/>
      <c r="CU33" s="625"/>
      <c r="CV33" s="625"/>
      <c r="CW33" s="625"/>
      <c r="CX33" s="625"/>
      <c r="CY33" s="626"/>
      <c r="CZ33" s="627">
        <v>40</v>
      </c>
      <c r="DA33" s="628"/>
      <c r="DB33" s="628"/>
      <c r="DC33" s="629"/>
      <c r="DD33" s="602">
        <v>1236543</v>
      </c>
      <c r="DE33" s="625"/>
      <c r="DF33" s="625"/>
      <c r="DG33" s="625"/>
      <c r="DH33" s="625"/>
      <c r="DI33" s="625"/>
      <c r="DJ33" s="625"/>
      <c r="DK33" s="626"/>
      <c r="DL33" s="602">
        <v>742388</v>
      </c>
      <c r="DM33" s="625"/>
      <c r="DN33" s="625"/>
      <c r="DO33" s="625"/>
      <c r="DP33" s="625"/>
      <c r="DQ33" s="625"/>
      <c r="DR33" s="625"/>
      <c r="DS33" s="625"/>
      <c r="DT33" s="625"/>
      <c r="DU33" s="625"/>
      <c r="DV33" s="626"/>
      <c r="DW33" s="598">
        <v>36.9</v>
      </c>
      <c r="DX33" s="623"/>
      <c r="DY33" s="623"/>
      <c r="DZ33" s="623"/>
      <c r="EA33" s="623"/>
      <c r="EB33" s="623"/>
      <c r="EC33" s="624"/>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630698</v>
      </c>
      <c r="CS34" s="594"/>
      <c r="CT34" s="594"/>
      <c r="CU34" s="594"/>
      <c r="CV34" s="594"/>
      <c r="CW34" s="594"/>
      <c r="CX34" s="594"/>
      <c r="CY34" s="595"/>
      <c r="CZ34" s="627">
        <v>15.8</v>
      </c>
      <c r="DA34" s="628"/>
      <c r="DB34" s="628"/>
      <c r="DC34" s="629"/>
      <c r="DD34" s="602">
        <v>458827</v>
      </c>
      <c r="DE34" s="594"/>
      <c r="DF34" s="594"/>
      <c r="DG34" s="594"/>
      <c r="DH34" s="594"/>
      <c r="DI34" s="594"/>
      <c r="DJ34" s="594"/>
      <c r="DK34" s="595"/>
      <c r="DL34" s="602">
        <v>301961</v>
      </c>
      <c r="DM34" s="594"/>
      <c r="DN34" s="594"/>
      <c r="DO34" s="594"/>
      <c r="DP34" s="594"/>
      <c r="DQ34" s="594"/>
      <c r="DR34" s="594"/>
      <c r="DS34" s="594"/>
      <c r="DT34" s="594"/>
      <c r="DU34" s="594"/>
      <c r="DV34" s="595"/>
      <c r="DW34" s="598">
        <v>15</v>
      </c>
      <c r="DX34" s="623"/>
      <c r="DY34" s="623"/>
      <c r="DZ34" s="623"/>
      <c r="EA34" s="623"/>
      <c r="EB34" s="623"/>
      <c r="EC34" s="624"/>
    </row>
    <row r="35" spans="2:133" ht="11.25" customHeight="1">
      <c r="B35" s="590" t="s">
        <v>309</v>
      </c>
      <c r="C35" s="591"/>
      <c r="D35" s="591"/>
      <c r="E35" s="591"/>
      <c r="F35" s="591"/>
      <c r="G35" s="591"/>
      <c r="H35" s="591"/>
      <c r="I35" s="591"/>
      <c r="J35" s="591"/>
      <c r="K35" s="591"/>
      <c r="L35" s="591"/>
      <c r="M35" s="591"/>
      <c r="N35" s="591"/>
      <c r="O35" s="591"/>
      <c r="P35" s="591"/>
      <c r="Q35" s="592"/>
      <c r="R35" s="593">
        <v>106606</v>
      </c>
      <c r="S35" s="594"/>
      <c r="T35" s="594"/>
      <c r="U35" s="594"/>
      <c r="V35" s="594"/>
      <c r="W35" s="594"/>
      <c r="X35" s="594"/>
      <c r="Y35" s="595"/>
      <c r="Z35" s="596">
        <v>2.6</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406765</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125195</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3626</v>
      </c>
      <c r="CS35" s="625"/>
      <c r="CT35" s="625"/>
      <c r="CU35" s="625"/>
      <c r="CV35" s="625"/>
      <c r="CW35" s="625"/>
      <c r="CX35" s="625"/>
      <c r="CY35" s="626"/>
      <c r="CZ35" s="627">
        <v>0.1</v>
      </c>
      <c r="DA35" s="628"/>
      <c r="DB35" s="628"/>
      <c r="DC35" s="629"/>
      <c r="DD35" s="602">
        <v>3626</v>
      </c>
      <c r="DE35" s="625"/>
      <c r="DF35" s="625"/>
      <c r="DG35" s="625"/>
      <c r="DH35" s="625"/>
      <c r="DI35" s="625"/>
      <c r="DJ35" s="625"/>
      <c r="DK35" s="626"/>
      <c r="DL35" s="602">
        <v>3626</v>
      </c>
      <c r="DM35" s="625"/>
      <c r="DN35" s="625"/>
      <c r="DO35" s="625"/>
      <c r="DP35" s="625"/>
      <c r="DQ35" s="625"/>
      <c r="DR35" s="625"/>
      <c r="DS35" s="625"/>
      <c r="DT35" s="625"/>
      <c r="DU35" s="625"/>
      <c r="DV35" s="626"/>
      <c r="DW35" s="598">
        <v>0.2</v>
      </c>
      <c r="DX35" s="623"/>
      <c r="DY35" s="623"/>
      <c r="DZ35" s="623"/>
      <c r="EA35" s="623"/>
      <c r="EB35" s="623"/>
      <c r="EC35" s="624"/>
    </row>
    <row r="36" spans="2:133" ht="11.25" customHeight="1">
      <c r="B36" s="636" t="s">
        <v>313</v>
      </c>
      <c r="C36" s="637"/>
      <c r="D36" s="637"/>
      <c r="E36" s="637"/>
      <c r="F36" s="637"/>
      <c r="G36" s="637"/>
      <c r="H36" s="637"/>
      <c r="I36" s="637"/>
      <c r="J36" s="637"/>
      <c r="K36" s="637"/>
      <c r="L36" s="637"/>
      <c r="M36" s="637"/>
      <c r="N36" s="637"/>
      <c r="O36" s="637"/>
      <c r="P36" s="637"/>
      <c r="Q36" s="638"/>
      <c r="R36" s="665">
        <v>4175468</v>
      </c>
      <c r="S36" s="666"/>
      <c r="T36" s="666"/>
      <c r="U36" s="666"/>
      <c r="V36" s="666"/>
      <c r="W36" s="666"/>
      <c r="X36" s="666"/>
      <c r="Y36" s="667"/>
      <c r="Z36" s="668">
        <v>100</v>
      </c>
      <c r="AA36" s="668"/>
      <c r="AB36" s="668"/>
      <c r="AC36" s="668"/>
      <c r="AD36" s="669">
        <v>1906156</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51000</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133210</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304208</v>
      </c>
      <c r="CS36" s="594"/>
      <c r="CT36" s="594"/>
      <c r="CU36" s="594"/>
      <c r="CV36" s="594"/>
      <c r="CW36" s="594"/>
      <c r="CX36" s="594"/>
      <c r="CY36" s="595"/>
      <c r="CZ36" s="627">
        <v>7.6</v>
      </c>
      <c r="DA36" s="628"/>
      <c r="DB36" s="628"/>
      <c r="DC36" s="629"/>
      <c r="DD36" s="602">
        <v>241094</v>
      </c>
      <c r="DE36" s="594"/>
      <c r="DF36" s="594"/>
      <c r="DG36" s="594"/>
      <c r="DH36" s="594"/>
      <c r="DI36" s="594"/>
      <c r="DJ36" s="594"/>
      <c r="DK36" s="595"/>
      <c r="DL36" s="602">
        <v>166549</v>
      </c>
      <c r="DM36" s="594"/>
      <c r="DN36" s="594"/>
      <c r="DO36" s="594"/>
      <c r="DP36" s="594"/>
      <c r="DQ36" s="594"/>
      <c r="DR36" s="594"/>
      <c r="DS36" s="594"/>
      <c r="DT36" s="594"/>
      <c r="DU36" s="594"/>
      <c r="DV36" s="595"/>
      <c r="DW36" s="598">
        <v>8.3000000000000007</v>
      </c>
      <c r="DX36" s="623"/>
      <c r="DY36" s="623"/>
      <c r="DZ36" s="623"/>
      <c r="EA36" s="623"/>
      <c r="EB36" s="623"/>
      <c r="EC36" s="624"/>
    </row>
    <row r="37" spans="2:133" ht="11.25" customHeight="1">
      <c r="AQ37" s="672" t="s">
        <v>317</v>
      </c>
      <c r="AR37" s="673"/>
      <c r="AS37" s="673"/>
      <c r="AT37" s="673"/>
      <c r="AU37" s="673"/>
      <c r="AV37" s="673"/>
      <c r="AW37" s="673"/>
      <c r="AX37" s="673"/>
      <c r="AY37" s="674"/>
      <c r="AZ37" s="593">
        <v>17998</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643</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89793</v>
      </c>
      <c r="CS37" s="625"/>
      <c r="CT37" s="625"/>
      <c r="CU37" s="625"/>
      <c r="CV37" s="625"/>
      <c r="CW37" s="625"/>
      <c r="CX37" s="625"/>
      <c r="CY37" s="626"/>
      <c r="CZ37" s="627">
        <v>2.2999999999999998</v>
      </c>
      <c r="DA37" s="628"/>
      <c r="DB37" s="628"/>
      <c r="DC37" s="629"/>
      <c r="DD37" s="602">
        <v>89793</v>
      </c>
      <c r="DE37" s="625"/>
      <c r="DF37" s="625"/>
      <c r="DG37" s="625"/>
      <c r="DH37" s="625"/>
      <c r="DI37" s="625"/>
      <c r="DJ37" s="625"/>
      <c r="DK37" s="626"/>
      <c r="DL37" s="602">
        <v>89793</v>
      </c>
      <c r="DM37" s="625"/>
      <c r="DN37" s="625"/>
      <c r="DO37" s="625"/>
      <c r="DP37" s="625"/>
      <c r="DQ37" s="625"/>
      <c r="DR37" s="625"/>
      <c r="DS37" s="625"/>
      <c r="DT37" s="625"/>
      <c r="DU37" s="625"/>
      <c r="DV37" s="626"/>
      <c r="DW37" s="598">
        <v>4.5</v>
      </c>
      <c r="DX37" s="623"/>
      <c r="DY37" s="623"/>
      <c r="DZ37" s="623"/>
      <c r="EA37" s="623"/>
      <c r="EB37" s="623"/>
      <c r="EC37" s="624"/>
    </row>
    <row r="38" spans="2:133" ht="11.25" customHeight="1">
      <c r="AQ38" s="672" t="s">
        <v>320</v>
      </c>
      <c r="AR38" s="673"/>
      <c r="AS38" s="673"/>
      <c r="AT38" s="673"/>
      <c r="AU38" s="673"/>
      <c r="AV38" s="673"/>
      <c r="AW38" s="673"/>
      <c r="AX38" s="673"/>
      <c r="AY38" s="674"/>
      <c r="AZ38" s="593">
        <v>14500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1076</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380267</v>
      </c>
      <c r="CS38" s="594"/>
      <c r="CT38" s="594"/>
      <c r="CU38" s="594"/>
      <c r="CV38" s="594"/>
      <c r="CW38" s="594"/>
      <c r="CX38" s="594"/>
      <c r="CY38" s="595"/>
      <c r="CZ38" s="627">
        <v>9.5</v>
      </c>
      <c r="DA38" s="628"/>
      <c r="DB38" s="628"/>
      <c r="DC38" s="629"/>
      <c r="DD38" s="602">
        <v>332992</v>
      </c>
      <c r="DE38" s="594"/>
      <c r="DF38" s="594"/>
      <c r="DG38" s="594"/>
      <c r="DH38" s="594"/>
      <c r="DI38" s="594"/>
      <c r="DJ38" s="594"/>
      <c r="DK38" s="595"/>
      <c r="DL38" s="602">
        <v>270252</v>
      </c>
      <c r="DM38" s="594"/>
      <c r="DN38" s="594"/>
      <c r="DO38" s="594"/>
      <c r="DP38" s="594"/>
      <c r="DQ38" s="594"/>
      <c r="DR38" s="594"/>
      <c r="DS38" s="594"/>
      <c r="DT38" s="594"/>
      <c r="DU38" s="594"/>
      <c r="DV38" s="595"/>
      <c r="DW38" s="598">
        <v>13.4</v>
      </c>
      <c r="DX38" s="623"/>
      <c r="DY38" s="623"/>
      <c r="DZ38" s="623"/>
      <c r="EA38" s="623"/>
      <c r="EB38" s="623"/>
      <c r="EC38" s="624"/>
    </row>
    <row r="39" spans="2:133" ht="11.25" customHeight="1">
      <c r="AQ39" s="672" t="s">
        <v>323</v>
      </c>
      <c r="AR39" s="673"/>
      <c r="AS39" s="673"/>
      <c r="AT39" s="673"/>
      <c r="AU39" s="673"/>
      <c r="AV39" s="673"/>
      <c r="AW39" s="673"/>
      <c r="AX39" s="673"/>
      <c r="AY39" s="674"/>
      <c r="AZ39" s="593">
        <v>8500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90</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175468</v>
      </c>
      <c r="CS39" s="625"/>
      <c r="CT39" s="625"/>
      <c r="CU39" s="625"/>
      <c r="CV39" s="625"/>
      <c r="CW39" s="625"/>
      <c r="CX39" s="625"/>
      <c r="CY39" s="626"/>
      <c r="CZ39" s="627">
        <v>4.4000000000000004</v>
      </c>
      <c r="DA39" s="628"/>
      <c r="DB39" s="628"/>
      <c r="DC39" s="629"/>
      <c r="DD39" s="602">
        <v>100004</v>
      </c>
      <c r="DE39" s="625"/>
      <c r="DF39" s="625"/>
      <c r="DG39" s="625"/>
      <c r="DH39" s="625"/>
      <c r="DI39" s="625"/>
      <c r="DJ39" s="625"/>
      <c r="DK39" s="626"/>
      <c r="DL39" s="602" t="s">
        <v>327</v>
      </c>
      <c r="DM39" s="625"/>
      <c r="DN39" s="625"/>
      <c r="DO39" s="625"/>
      <c r="DP39" s="625"/>
      <c r="DQ39" s="625"/>
      <c r="DR39" s="625"/>
      <c r="DS39" s="625"/>
      <c r="DT39" s="625"/>
      <c r="DU39" s="625"/>
      <c r="DV39" s="626"/>
      <c r="DW39" s="598" t="s">
        <v>327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140102</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122</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100000</v>
      </c>
      <c r="CS40" s="594"/>
      <c r="CT40" s="594"/>
      <c r="CU40" s="594"/>
      <c r="CV40" s="594"/>
      <c r="CW40" s="594"/>
      <c r="CX40" s="594"/>
      <c r="CY40" s="595"/>
      <c r="CZ40" s="627">
        <v>2.5</v>
      </c>
      <c r="DA40" s="628"/>
      <c r="DB40" s="628"/>
      <c r="DC40" s="629"/>
      <c r="DD40" s="602">
        <v>100000</v>
      </c>
      <c r="DE40" s="594"/>
      <c r="DF40" s="594"/>
      <c r="DG40" s="594"/>
      <c r="DH40" s="594"/>
      <c r="DI40" s="594"/>
      <c r="DJ40" s="594"/>
      <c r="DK40" s="595"/>
      <c r="DL40" s="602" t="s">
        <v>327</v>
      </c>
      <c r="DM40" s="594"/>
      <c r="DN40" s="594"/>
      <c r="DO40" s="594"/>
      <c r="DP40" s="594"/>
      <c r="DQ40" s="594"/>
      <c r="DR40" s="594"/>
      <c r="DS40" s="594"/>
      <c r="DT40" s="594"/>
      <c r="DU40" s="594"/>
      <c r="DV40" s="595"/>
      <c r="DW40" s="598" t="s">
        <v>327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174665</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294</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1063841</v>
      </c>
      <c r="CS42" s="594"/>
      <c r="CT42" s="594"/>
      <c r="CU42" s="594"/>
      <c r="CV42" s="594"/>
      <c r="CW42" s="594"/>
      <c r="CX42" s="594"/>
      <c r="CY42" s="595"/>
      <c r="CZ42" s="627">
        <v>26.7</v>
      </c>
      <c r="DA42" s="676"/>
      <c r="DB42" s="676"/>
      <c r="DC42" s="677"/>
      <c r="DD42" s="602">
        <v>214094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34545</v>
      </c>
      <c r="CS43" s="625"/>
      <c r="CT43" s="625"/>
      <c r="CU43" s="625"/>
      <c r="CV43" s="625"/>
      <c r="CW43" s="625"/>
      <c r="CX43" s="625"/>
      <c r="CY43" s="626"/>
      <c r="CZ43" s="627">
        <v>0.9</v>
      </c>
      <c r="DA43" s="628"/>
      <c r="DB43" s="628"/>
      <c r="DC43" s="629"/>
      <c r="DD43" s="602">
        <v>34545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781364</v>
      </c>
      <c r="CS44" s="594"/>
      <c r="CT44" s="594"/>
      <c r="CU44" s="594"/>
      <c r="CV44" s="594"/>
      <c r="CW44" s="594"/>
      <c r="CX44" s="594"/>
      <c r="CY44" s="595"/>
      <c r="CZ44" s="627">
        <v>19.600000000000001</v>
      </c>
      <c r="DA44" s="676"/>
      <c r="DB44" s="676"/>
      <c r="DC44" s="677"/>
      <c r="DD44" s="602">
        <v>161266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322128</v>
      </c>
      <c r="CS45" s="625"/>
      <c r="CT45" s="625"/>
      <c r="CU45" s="625"/>
      <c r="CV45" s="625"/>
      <c r="CW45" s="625"/>
      <c r="CX45" s="625"/>
      <c r="CY45" s="626"/>
      <c r="CZ45" s="627">
        <v>8.1</v>
      </c>
      <c r="DA45" s="628"/>
      <c r="DB45" s="628"/>
      <c r="DC45" s="629"/>
      <c r="DD45" s="602">
        <v>11062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424812</v>
      </c>
      <c r="CS46" s="594"/>
      <c r="CT46" s="594"/>
      <c r="CU46" s="594"/>
      <c r="CV46" s="594"/>
      <c r="CW46" s="594"/>
      <c r="CX46" s="594"/>
      <c r="CY46" s="595"/>
      <c r="CZ46" s="627">
        <v>10.7</v>
      </c>
      <c r="DA46" s="676"/>
      <c r="DB46" s="676"/>
      <c r="DC46" s="677"/>
      <c r="DD46" s="602">
        <v>138786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282477</v>
      </c>
      <c r="CS47" s="625"/>
      <c r="CT47" s="625"/>
      <c r="CU47" s="625"/>
      <c r="CV47" s="625"/>
      <c r="CW47" s="625"/>
      <c r="CX47" s="625"/>
      <c r="CY47" s="626"/>
      <c r="CZ47" s="627">
        <v>7.1</v>
      </c>
      <c r="DA47" s="628"/>
      <c r="DB47" s="628"/>
      <c r="DC47" s="629"/>
      <c r="DD47" s="602">
        <v>52828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327</v>
      </c>
      <c r="CS48" s="594"/>
      <c r="CT48" s="594"/>
      <c r="CU48" s="594"/>
      <c r="CV48" s="594"/>
      <c r="CW48" s="594"/>
      <c r="CX48" s="594"/>
      <c r="CY48" s="595"/>
      <c r="CZ48" s="627" t="s">
        <v>327</v>
      </c>
      <c r="DA48" s="676"/>
      <c r="DB48" s="676"/>
      <c r="DC48" s="677"/>
      <c r="DD48" s="602" t="s">
        <v>327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3983688</v>
      </c>
      <c r="CS49" s="661"/>
      <c r="CT49" s="661"/>
      <c r="CU49" s="661"/>
      <c r="CV49" s="661"/>
      <c r="CW49" s="661"/>
      <c r="CX49" s="661"/>
      <c r="CY49" s="688"/>
      <c r="CZ49" s="689">
        <v>100</v>
      </c>
      <c r="DA49" s="690"/>
      <c r="DB49" s="690"/>
      <c r="DC49" s="691"/>
      <c r="DD49" s="692">
        <v>2615967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4175</v>
      </c>
      <c r="R7" s="723"/>
      <c r="S7" s="723"/>
      <c r="T7" s="723"/>
      <c r="U7" s="723"/>
      <c r="V7" s="723">
        <v>3983</v>
      </c>
      <c r="W7" s="723"/>
      <c r="X7" s="723"/>
      <c r="Y7" s="723"/>
      <c r="Z7" s="723"/>
      <c r="AA7" s="723">
        <v>192</v>
      </c>
      <c r="AB7" s="723"/>
      <c r="AC7" s="723"/>
      <c r="AD7" s="723"/>
      <c r="AE7" s="724"/>
      <c r="AF7" s="725">
        <v>145</v>
      </c>
      <c r="AG7" s="726"/>
      <c r="AH7" s="726"/>
      <c r="AI7" s="726"/>
      <c r="AJ7" s="727"/>
      <c r="AK7" s="762">
        <v>138</v>
      </c>
      <c r="AL7" s="763"/>
      <c r="AM7" s="763"/>
      <c r="AN7" s="763"/>
      <c r="AO7" s="763"/>
      <c r="AP7" s="763">
        <v>3421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4175</v>
      </c>
      <c r="R23" s="782"/>
      <c r="S23" s="782"/>
      <c r="T23" s="782"/>
      <c r="U23" s="782"/>
      <c r="V23" s="782">
        <v>3983</v>
      </c>
      <c r="W23" s="782"/>
      <c r="X23" s="782"/>
      <c r="Y23" s="782"/>
      <c r="Z23" s="782"/>
      <c r="AA23" s="782">
        <v>192</v>
      </c>
      <c r="AB23" s="782"/>
      <c r="AC23" s="782"/>
      <c r="AD23" s="782"/>
      <c r="AE23" s="783"/>
      <c r="AF23" s="784">
        <v>145</v>
      </c>
      <c r="AG23" s="782"/>
      <c r="AH23" s="782"/>
      <c r="AI23" s="782"/>
      <c r="AJ23" s="785"/>
      <c r="AK23" s="786"/>
      <c r="AL23" s="787"/>
      <c r="AM23" s="787"/>
      <c r="AN23" s="787"/>
      <c r="AO23" s="787"/>
      <c r="AP23" s="782">
        <v>3421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622</v>
      </c>
      <c r="R28" s="811"/>
      <c r="S28" s="811"/>
      <c r="T28" s="811"/>
      <c r="U28" s="811"/>
      <c r="V28" s="811">
        <v>496</v>
      </c>
      <c r="W28" s="811"/>
      <c r="X28" s="811"/>
      <c r="Y28" s="811"/>
      <c r="Z28" s="811"/>
      <c r="AA28" s="811">
        <v>125</v>
      </c>
      <c r="AB28" s="811"/>
      <c r="AC28" s="811"/>
      <c r="AD28" s="811"/>
      <c r="AE28" s="812"/>
      <c r="AF28" s="813">
        <v>125</v>
      </c>
      <c r="AG28" s="811"/>
      <c r="AH28" s="811"/>
      <c r="AI28" s="811"/>
      <c r="AJ28" s="814"/>
      <c r="AK28" s="815">
        <v>44</v>
      </c>
      <c r="AL28" s="806"/>
      <c r="AM28" s="806"/>
      <c r="AN28" s="806"/>
      <c r="AO28" s="806"/>
      <c r="AP28" s="806" t="s">
        <v>539</v>
      </c>
      <c r="AQ28" s="806"/>
      <c r="AR28" s="806"/>
      <c r="AS28" s="806"/>
      <c r="AT28" s="806"/>
      <c r="AU28" s="806" t="s">
        <v>539</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556</v>
      </c>
      <c r="R29" s="747"/>
      <c r="S29" s="747"/>
      <c r="T29" s="747"/>
      <c r="U29" s="747"/>
      <c r="V29" s="747">
        <v>524</v>
      </c>
      <c r="W29" s="747"/>
      <c r="X29" s="747"/>
      <c r="Y29" s="747"/>
      <c r="Z29" s="747"/>
      <c r="AA29" s="747">
        <v>33</v>
      </c>
      <c r="AB29" s="747"/>
      <c r="AC29" s="747"/>
      <c r="AD29" s="747"/>
      <c r="AE29" s="748"/>
      <c r="AF29" s="749">
        <v>33</v>
      </c>
      <c r="AG29" s="750"/>
      <c r="AH29" s="750"/>
      <c r="AI29" s="750"/>
      <c r="AJ29" s="751"/>
      <c r="AK29" s="818">
        <v>94</v>
      </c>
      <c r="AL29" s="819"/>
      <c r="AM29" s="819"/>
      <c r="AN29" s="819"/>
      <c r="AO29" s="819"/>
      <c r="AP29" s="819" t="s">
        <v>539</v>
      </c>
      <c r="AQ29" s="819"/>
      <c r="AR29" s="819"/>
      <c r="AS29" s="819"/>
      <c r="AT29" s="819"/>
      <c r="AU29" s="819" t="s">
        <v>539</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133</v>
      </c>
      <c r="R30" s="747"/>
      <c r="S30" s="747"/>
      <c r="T30" s="747"/>
      <c r="U30" s="747"/>
      <c r="V30" s="747">
        <v>129</v>
      </c>
      <c r="W30" s="747"/>
      <c r="X30" s="747"/>
      <c r="Y30" s="747"/>
      <c r="Z30" s="747"/>
      <c r="AA30" s="747">
        <v>3</v>
      </c>
      <c r="AB30" s="747"/>
      <c r="AC30" s="747"/>
      <c r="AD30" s="747"/>
      <c r="AE30" s="748"/>
      <c r="AF30" s="749">
        <v>3</v>
      </c>
      <c r="AG30" s="750"/>
      <c r="AH30" s="750"/>
      <c r="AI30" s="750"/>
      <c r="AJ30" s="751"/>
      <c r="AK30" s="818">
        <v>82</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80</v>
      </c>
      <c r="R31" s="747"/>
      <c r="S31" s="747"/>
      <c r="T31" s="747"/>
      <c r="U31" s="747"/>
      <c r="V31" s="747">
        <v>76</v>
      </c>
      <c r="W31" s="747"/>
      <c r="X31" s="747"/>
      <c r="Y31" s="747"/>
      <c r="Z31" s="747"/>
      <c r="AA31" s="747">
        <v>4</v>
      </c>
      <c r="AB31" s="747"/>
      <c r="AC31" s="747"/>
      <c r="AD31" s="747"/>
      <c r="AE31" s="748"/>
      <c r="AF31" s="749">
        <v>4</v>
      </c>
      <c r="AG31" s="750"/>
      <c r="AH31" s="750"/>
      <c r="AI31" s="750"/>
      <c r="AJ31" s="751"/>
      <c r="AK31" s="818">
        <v>30</v>
      </c>
      <c r="AL31" s="819"/>
      <c r="AM31" s="819"/>
      <c r="AN31" s="819"/>
      <c r="AO31" s="819"/>
      <c r="AP31" s="819">
        <v>6</v>
      </c>
      <c r="AQ31" s="819"/>
      <c r="AR31" s="819"/>
      <c r="AS31" s="819"/>
      <c r="AT31" s="819"/>
      <c r="AU31" s="819" t="s">
        <v>542</v>
      </c>
      <c r="AV31" s="819"/>
      <c r="AW31" s="819"/>
      <c r="AX31" s="819"/>
      <c r="AY31" s="819"/>
      <c r="AZ31" s="820" t="s">
        <v>539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269</v>
      </c>
      <c r="R32" s="747"/>
      <c r="S32" s="747"/>
      <c r="T32" s="747"/>
      <c r="U32" s="747"/>
      <c r="V32" s="747">
        <v>250</v>
      </c>
      <c r="W32" s="747"/>
      <c r="X32" s="747"/>
      <c r="Y32" s="747"/>
      <c r="Z32" s="747"/>
      <c r="AA32" s="747">
        <v>19</v>
      </c>
      <c r="AB32" s="747"/>
      <c r="AC32" s="747"/>
      <c r="AD32" s="747"/>
      <c r="AE32" s="748"/>
      <c r="AF32" s="749">
        <v>19</v>
      </c>
      <c r="AG32" s="750"/>
      <c r="AH32" s="750"/>
      <c r="AI32" s="750"/>
      <c r="AJ32" s="751"/>
      <c r="AK32" s="818">
        <v>99</v>
      </c>
      <c r="AL32" s="819"/>
      <c r="AM32" s="819"/>
      <c r="AN32" s="819"/>
      <c r="AO32" s="819"/>
      <c r="AP32" s="819">
        <v>94</v>
      </c>
      <c r="AQ32" s="819"/>
      <c r="AR32" s="819"/>
      <c r="AS32" s="819"/>
      <c r="AT32" s="819"/>
      <c r="AU32" s="819" t="s">
        <v>539</v>
      </c>
      <c r="AV32" s="819"/>
      <c r="AW32" s="819"/>
      <c r="AX32" s="819"/>
      <c r="AY32" s="819"/>
      <c r="AZ32" s="820" t="s">
        <v>540</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127</v>
      </c>
      <c r="R33" s="747"/>
      <c r="S33" s="747"/>
      <c r="T33" s="747"/>
      <c r="U33" s="747"/>
      <c r="V33" s="747">
        <v>121</v>
      </c>
      <c r="W33" s="747"/>
      <c r="X33" s="747"/>
      <c r="Y33" s="747"/>
      <c r="Z33" s="747"/>
      <c r="AA33" s="747">
        <v>6</v>
      </c>
      <c r="AB33" s="747"/>
      <c r="AC33" s="747"/>
      <c r="AD33" s="747"/>
      <c r="AE33" s="748"/>
      <c r="AF33" s="749">
        <v>62</v>
      </c>
      <c r="AG33" s="750"/>
      <c r="AH33" s="750"/>
      <c r="AI33" s="750"/>
      <c r="AJ33" s="751"/>
      <c r="AK33" s="818">
        <v>9</v>
      </c>
      <c r="AL33" s="819"/>
      <c r="AM33" s="819"/>
      <c r="AN33" s="819"/>
      <c r="AO33" s="819"/>
      <c r="AP33" s="819">
        <v>384</v>
      </c>
      <c r="AQ33" s="819"/>
      <c r="AR33" s="819"/>
      <c r="AS33" s="819"/>
      <c r="AT33" s="819"/>
      <c r="AU33" s="819">
        <v>23</v>
      </c>
      <c r="AV33" s="819"/>
      <c r="AW33" s="819"/>
      <c r="AX33" s="819"/>
      <c r="AY33" s="819"/>
      <c r="AZ33" s="820" t="s">
        <v>541</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27</v>
      </c>
      <c r="R34" s="747"/>
      <c r="S34" s="747"/>
      <c r="T34" s="747"/>
      <c r="U34" s="747"/>
      <c r="V34" s="747">
        <v>26</v>
      </c>
      <c r="W34" s="747"/>
      <c r="X34" s="747"/>
      <c r="Y34" s="747"/>
      <c r="Z34" s="747"/>
      <c r="AA34" s="747">
        <v>2</v>
      </c>
      <c r="AB34" s="747"/>
      <c r="AC34" s="747"/>
      <c r="AD34" s="747"/>
      <c r="AE34" s="748"/>
      <c r="AF34" s="749">
        <v>2</v>
      </c>
      <c r="AG34" s="750"/>
      <c r="AH34" s="750"/>
      <c r="AI34" s="750"/>
      <c r="AJ34" s="751"/>
      <c r="AK34" s="818">
        <v>15</v>
      </c>
      <c r="AL34" s="819"/>
      <c r="AM34" s="819"/>
      <c r="AN34" s="819"/>
      <c r="AO34" s="819"/>
      <c r="AP34" s="819">
        <v>162</v>
      </c>
      <c r="AQ34" s="819"/>
      <c r="AR34" s="819"/>
      <c r="AS34" s="819"/>
      <c r="AT34" s="819"/>
      <c r="AU34" s="819">
        <v>141</v>
      </c>
      <c r="AV34" s="819"/>
      <c r="AW34" s="819"/>
      <c r="AX34" s="819"/>
      <c r="AY34" s="819"/>
      <c r="AZ34" s="820" t="s">
        <v>539</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349</v>
      </c>
      <c r="R35" s="747"/>
      <c r="S35" s="747"/>
      <c r="T35" s="747"/>
      <c r="U35" s="747"/>
      <c r="V35" s="747">
        <v>343</v>
      </c>
      <c r="W35" s="747"/>
      <c r="X35" s="747"/>
      <c r="Y35" s="747"/>
      <c r="Z35" s="747"/>
      <c r="AA35" s="747">
        <v>6</v>
      </c>
      <c r="AB35" s="747"/>
      <c r="AC35" s="747"/>
      <c r="AD35" s="747"/>
      <c r="AE35" s="748"/>
      <c r="AF35" s="749">
        <v>6</v>
      </c>
      <c r="AG35" s="750"/>
      <c r="AH35" s="750"/>
      <c r="AI35" s="750"/>
      <c r="AJ35" s="751"/>
      <c r="AK35" s="818">
        <v>37</v>
      </c>
      <c r="AL35" s="819"/>
      <c r="AM35" s="819"/>
      <c r="AN35" s="819"/>
      <c r="AO35" s="819"/>
      <c r="AP35" s="819">
        <v>652</v>
      </c>
      <c r="AQ35" s="819"/>
      <c r="AR35" s="819"/>
      <c r="AS35" s="819"/>
      <c r="AT35" s="819"/>
      <c r="AU35" s="819">
        <v>135</v>
      </c>
      <c r="AV35" s="819"/>
      <c r="AW35" s="819"/>
      <c r="AX35" s="819"/>
      <c r="AY35" s="819"/>
      <c r="AZ35" s="820" t="s">
        <v>539</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20</v>
      </c>
      <c r="R36" s="747"/>
      <c r="S36" s="747"/>
      <c r="T36" s="747"/>
      <c r="U36" s="747"/>
      <c r="V36" s="747">
        <v>19</v>
      </c>
      <c r="W36" s="747"/>
      <c r="X36" s="747"/>
      <c r="Y36" s="747"/>
      <c r="Z36" s="747"/>
      <c r="AA36" s="747">
        <v>1</v>
      </c>
      <c r="AB36" s="747"/>
      <c r="AC36" s="747"/>
      <c r="AD36" s="747"/>
      <c r="AE36" s="748"/>
      <c r="AF36" s="749">
        <v>1</v>
      </c>
      <c r="AG36" s="750"/>
      <c r="AH36" s="750"/>
      <c r="AI36" s="750"/>
      <c r="AJ36" s="751"/>
      <c r="AK36" s="818">
        <v>10</v>
      </c>
      <c r="AL36" s="819"/>
      <c r="AM36" s="819"/>
      <c r="AN36" s="819"/>
      <c r="AO36" s="819"/>
      <c r="AP36" s="819">
        <v>54</v>
      </c>
      <c r="AQ36" s="819"/>
      <c r="AR36" s="819"/>
      <c r="AS36" s="819"/>
      <c r="AT36" s="819"/>
      <c r="AU36" s="819">
        <v>45</v>
      </c>
      <c r="AV36" s="819"/>
      <c r="AW36" s="819"/>
      <c r="AX36" s="819"/>
      <c r="AY36" s="819"/>
      <c r="AZ36" s="820" t="s">
        <v>539</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392</v>
      </c>
      <c r="C37" s="744"/>
      <c r="D37" s="744"/>
      <c r="E37" s="744"/>
      <c r="F37" s="744"/>
      <c r="G37" s="744"/>
      <c r="H37" s="744"/>
      <c r="I37" s="744"/>
      <c r="J37" s="744"/>
      <c r="K37" s="744"/>
      <c r="L37" s="744"/>
      <c r="M37" s="744"/>
      <c r="N37" s="744"/>
      <c r="O37" s="744"/>
      <c r="P37" s="745"/>
      <c r="Q37" s="746">
        <v>10</v>
      </c>
      <c r="R37" s="747"/>
      <c r="S37" s="747"/>
      <c r="T37" s="747"/>
      <c r="U37" s="747"/>
      <c r="V37" s="747">
        <v>9</v>
      </c>
      <c r="W37" s="747"/>
      <c r="X37" s="747"/>
      <c r="Y37" s="747"/>
      <c r="Z37" s="747"/>
      <c r="AA37" s="747">
        <v>1</v>
      </c>
      <c r="AB37" s="747"/>
      <c r="AC37" s="747"/>
      <c r="AD37" s="747"/>
      <c r="AE37" s="748"/>
      <c r="AF37" s="749">
        <v>1</v>
      </c>
      <c r="AG37" s="750"/>
      <c r="AH37" s="750"/>
      <c r="AI37" s="750"/>
      <c r="AJ37" s="751"/>
      <c r="AK37" s="818">
        <v>5</v>
      </c>
      <c r="AL37" s="819"/>
      <c r="AM37" s="819"/>
      <c r="AN37" s="819"/>
      <c r="AO37" s="819"/>
      <c r="AP37" s="819">
        <v>44</v>
      </c>
      <c r="AQ37" s="819"/>
      <c r="AR37" s="819"/>
      <c r="AS37" s="819"/>
      <c r="AT37" s="819"/>
      <c r="AU37" s="819">
        <v>33</v>
      </c>
      <c r="AV37" s="819"/>
      <c r="AW37" s="819"/>
      <c r="AX37" s="819"/>
      <c r="AY37" s="819"/>
      <c r="AZ37" s="820" t="s">
        <v>539</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256</v>
      </c>
      <c r="AG63" s="830"/>
      <c r="AH63" s="830"/>
      <c r="AI63" s="830"/>
      <c r="AJ63" s="831"/>
      <c r="AK63" s="832"/>
      <c r="AL63" s="827"/>
      <c r="AM63" s="827"/>
      <c r="AN63" s="827"/>
      <c r="AO63" s="827"/>
      <c r="AP63" s="830">
        <f>AP31+AP32+AP33+AP34+AP35+AP36+AP37</f>
        <v>1396</v>
      </c>
      <c r="AQ63" s="830"/>
      <c r="AR63" s="830"/>
      <c r="AS63" s="830"/>
      <c r="AT63" s="830"/>
      <c r="AU63" s="830">
        <f>AU33+AU34+AU35+AU36+AU37</f>
        <v>377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397</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9277</v>
      </c>
      <c r="R68" s="854"/>
      <c r="S68" s="854"/>
      <c r="T68" s="854"/>
      <c r="U68" s="854"/>
      <c r="V68" s="854">
        <v>7391</v>
      </c>
      <c r="W68" s="854"/>
      <c r="X68" s="854"/>
      <c r="Y68" s="854"/>
      <c r="Z68" s="854"/>
      <c r="AA68" s="854">
        <v>1886</v>
      </c>
      <c r="AB68" s="854"/>
      <c r="AC68" s="854"/>
      <c r="AD68" s="854"/>
      <c r="AE68" s="854"/>
      <c r="AF68" s="854">
        <v>1886</v>
      </c>
      <c r="AG68" s="854"/>
      <c r="AH68" s="854"/>
      <c r="AI68" s="854"/>
      <c r="AJ68" s="854"/>
      <c r="AK68" s="854" t="s">
        <v>551</v>
      </c>
      <c r="AL68" s="854"/>
      <c r="AM68" s="854"/>
      <c r="AN68" s="854"/>
      <c r="AO68" s="854"/>
      <c r="AP68" s="854" t="s">
        <v>551</v>
      </c>
      <c r="AQ68" s="854"/>
      <c r="AR68" s="854"/>
      <c r="AS68" s="854"/>
      <c r="AT68" s="854"/>
      <c r="AU68" s="854" t="s">
        <v>551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157</v>
      </c>
      <c r="R69" s="819"/>
      <c r="S69" s="819"/>
      <c r="T69" s="819"/>
      <c r="U69" s="819"/>
      <c r="V69" s="819">
        <v>128</v>
      </c>
      <c r="W69" s="819"/>
      <c r="X69" s="819"/>
      <c r="Y69" s="819"/>
      <c r="Z69" s="819"/>
      <c r="AA69" s="819">
        <v>29</v>
      </c>
      <c r="AB69" s="819"/>
      <c r="AC69" s="819"/>
      <c r="AD69" s="819"/>
      <c r="AE69" s="819"/>
      <c r="AF69" s="819">
        <v>29</v>
      </c>
      <c r="AG69" s="819"/>
      <c r="AH69" s="819"/>
      <c r="AI69" s="819"/>
      <c r="AJ69" s="819"/>
      <c r="AK69" s="819" t="s">
        <v>551</v>
      </c>
      <c r="AL69" s="819"/>
      <c r="AM69" s="819"/>
      <c r="AN69" s="819"/>
      <c r="AO69" s="819"/>
      <c r="AP69" s="819" t="s">
        <v>551</v>
      </c>
      <c r="AQ69" s="819"/>
      <c r="AR69" s="819"/>
      <c r="AS69" s="819"/>
      <c r="AT69" s="819"/>
      <c r="AU69" s="819" t="s">
        <v>551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1416</v>
      </c>
      <c r="R70" s="819"/>
      <c r="S70" s="819"/>
      <c r="T70" s="819"/>
      <c r="U70" s="819"/>
      <c r="V70" s="819">
        <v>1303</v>
      </c>
      <c r="W70" s="819"/>
      <c r="X70" s="819"/>
      <c r="Y70" s="819"/>
      <c r="Z70" s="819"/>
      <c r="AA70" s="819">
        <v>113</v>
      </c>
      <c r="AB70" s="819"/>
      <c r="AC70" s="819"/>
      <c r="AD70" s="819"/>
      <c r="AE70" s="819"/>
      <c r="AF70" s="819">
        <v>113</v>
      </c>
      <c r="AG70" s="819"/>
      <c r="AH70" s="819"/>
      <c r="AI70" s="819"/>
      <c r="AJ70" s="819"/>
      <c r="AK70" s="819">
        <v>56</v>
      </c>
      <c r="AL70" s="819"/>
      <c r="AM70" s="819"/>
      <c r="AN70" s="819"/>
      <c r="AO70" s="819"/>
      <c r="AP70" s="819">
        <v>2876</v>
      </c>
      <c r="AQ70" s="819"/>
      <c r="AR70" s="819"/>
      <c r="AS70" s="819"/>
      <c r="AT70" s="819"/>
      <c r="AU70" s="819" t="s">
        <v>551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236</v>
      </c>
      <c r="R71" s="819"/>
      <c r="S71" s="819"/>
      <c r="T71" s="819"/>
      <c r="U71" s="819"/>
      <c r="V71" s="819">
        <v>226</v>
      </c>
      <c r="W71" s="819"/>
      <c r="X71" s="819"/>
      <c r="Y71" s="819"/>
      <c r="Z71" s="819"/>
      <c r="AA71" s="819">
        <v>10</v>
      </c>
      <c r="AB71" s="819"/>
      <c r="AC71" s="819"/>
      <c r="AD71" s="819"/>
      <c r="AE71" s="819"/>
      <c r="AF71" s="819">
        <v>10</v>
      </c>
      <c r="AG71" s="819"/>
      <c r="AH71" s="819"/>
      <c r="AI71" s="819"/>
      <c r="AJ71" s="819"/>
      <c r="AK71" s="819">
        <v>8</v>
      </c>
      <c r="AL71" s="819"/>
      <c r="AM71" s="819"/>
      <c r="AN71" s="819"/>
      <c r="AO71" s="819"/>
      <c r="AP71" s="819" t="s">
        <v>551</v>
      </c>
      <c r="AQ71" s="819"/>
      <c r="AR71" s="819"/>
      <c r="AS71" s="819"/>
      <c r="AT71" s="819"/>
      <c r="AU71" s="819" t="s">
        <v>551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68</v>
      </c>
      <c r="R72" s="819"/>
      <c r="S72" s="819"/>
      <c r="T72" s="819"/>
      <c r="U72" s="819"/>
      <c r="V72" s="819">
        <v>64</v>
      </c>
      <c r="W72" s="819"/>
      <c r="X72" s="819"/>
      <c r="Y72" s="819"/>
      <c r="Z72" s="819"/>
      <c r="AA72" s="819">
        <v>4</v>
      </c>
      <c r="AB72" s="819"/>
      <c r="AC72" s="819"/>
      <c r="AD72" s="819"/>
      <c r="AE72" s="819"/>
      <c r="AF72" s="819">
        <v>4</v>
      </c>
      <c r="AG72" s="819"/>
      <c r="AH72" s="819"/>
      <c r="AI72" s="819"/>
      <c r="AJ72" s="819"/>
      <c r="AK72" s="819">
        <v>20</v>
      </c>
      <c r="AL72" s="819"/>
      <c r="AM72" s="819"/>
      <c r="AN72" s="819"/>
      <c r="AO72" s="819"/>
      <c r="AP72" s="819" t="s">
        <v>551</v>
      </c>
      <c r="AQ72" s="819"/>
      <c r="AR72" s="819"/>
      <c r="AS72" s="819"/>
      <c r="AT72" s="819"/>
      <c r="AU72" s="819" t="s">
        <v>551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940</v>
      </c>
      <c r="R73" s="819"/>
      <c r="S73" s="819"/>
      <c r="T73" s="819"/>
      <c r="U73" s="819"/>
      <c r="V73" s="819">
        <v>934</v>
      </c>
      <c r="W73" s="819"/>
      <c r="X73" s="819"/>
      <c r="Y73" s="819"/>
      <c r="Z73" s="819"/>
      <c r="AA73" s="819">
        <v>6</v>
      </c>
      <c r="AB73" s="819"/>
      <c r="AC73" s="819"/>
      <c r="AD73" s="819"/>
      <c r="AE73" s="819"/>
      <c r="AF73" s="819">
        <v>6</v>
      </c>
      <c r="AG73" s="819"/>
      <c r="AH73" s="819"/>
      <c r="AI73" s="819"/>
      <c r="AJ73" s="819"/>
      <c r="AK73" s="819" t="s">
        <v>551</v>
      </c>
      <c r="AL73" s="819"/>
      <c r="AM73" s="819"/>
      <c r="AN73" s="819"/>
      <c r="AO73" s="819"/>
      <c r="AP73" s="819" t="s">
        <v>551</v>
      </c>
      <c r="AQ73" s="819"/>
      <c r="AR73" s="819"/>
      <c r="AS73" s="819"/>
      <c r="AT73" s="819"/>
      <c r="AU73" s="819" t="s">
        <v>552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135517</v>
      </c>
      <c r="R74" s="819"/>
      <c r="S74" s="819"/>
      <c r="T74" s="819"/>
      <c r="U74" s="819"/>
      <c r="V74" s="819">
        <v>131403</v>
      </c>
      <c r="W74" s="819"/>
      <c r="X74" s="819"/>
      <c r="Y74" s="819"/>
      <c r="Z74" s="819"/>
      <c r="AA74" s="819">
        <v>4114</v>
      </c>
      <c r="AB74" s="819"/>
      <c r="AC74" s="819"/>
      <c r="AD74" s="819"/>
      <c r="AE74" s="819"/>
      <c r="AF74" s="819">
        <v>4114</v>
      </c>
      <c r="AG74" s="819"/>
      <c r="AH74" s="819"/>
      <c r="AI74" s="819"/>
      <c r="AJ74" s="819"/>
      <c r="AK74" s="819">
        <v>909</v>
      </c>
      <c r="AL74" s="819"/>
      <c r="AM74" s="819"/>
      <c r="AN74" s="819"/>
      <c r="AO74" s="819"/>
      <c r="AP74" s="819" t="s">
        <v>551</v>
      </c>
      <c r="AQ74" s="819"/>
      <c r="AR74" s="819"/>
      <c r="AS74" s="819"/>
      <c r="AT74" s="819"/>
      <c r="AU74" s="819" t="s">
        <v>551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324</v>
      </c>
      <c r="R75" s="868"/>
      <c r="S75" s="868"/>
      <c r="T75" s="868"/>
      <c r="U75" s="818"/>
      <c r="V75" s="869">
        <v>307</v>
      </c>
      <c r="W75" s="868"/>
      <c r="X75" s="868"/>
      <c r="Y75" s="868"/>
      <c r="Z75" s="818"/>
      <c r="AA75" s="869">
        <v>44</v>
      </c>
      <c r="AB75" s="868"/>
      <c r="AC75" s="868"/>
      <c r="AD75" s="868"/>
      <c r="AE75" s="818"/>
      <c r="AF75" s="869">
        <v>44</v>
      </c>
      <c r="AG75" s="868"/>
      <c r="AH75" s="868"/>
      <c r="AI75" s="868"/>
      <c r="AJ75" s="818"/>
      <c r="AK75" s="869" t="s">
        <v>551</v>
      </c>
      <c r="AL75" s="868"/>
      <c r="AM75" s="868"/>
      <c r="AN75" s="868"/>
      <c r="AO75" s="818"/>
      <c r="AP75" s="869" t="s">
        <v>551</v>
      </c>
      <c r="AQ75" s="868"/>
      <c r="AR75" s="868"/>
      <c r="AS75" s="868"/>
      <c r="AT75" s="818"/>
      <c r="AU75" s="869" t="s">
        <v>552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AF68+AF69+AF70+AF71+AF72+AF73+AF74+AF75</f>
        <v>6206</v>
      </c>
      <c r="AG88" s="830"/>
      <c r="AH88" s="830"/>
      <c r="AI88" s="830"/>
      <c r="AJ88" s="830"/>
      <c r="AK88" s="827"/>
      <c r="AL88" s="827"/>
      <c r="AM88" s="827"/>
      <c r="AN88" s="827"/>
      <c r="AO88" s="827"/>
      <c r="AP88" s="830">
        <f>AP70</f>
        <v>2876</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289</v>
      </c>
      <c r="AG109" s="883"/>
      <c r="AH109" s="883"/>
      <c r="AI109" s="883"/>
      <c r="AJ109" s="884"/>
      <c r="AK109" s="882" t="s">
        <v>288</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289</v>
      </c>
      <c r="BW109" s="883"/>
      <c r="BX109" s="883"/>
      <c r="BY109" s="883"/>
      <c r="BZ109" s="884"/>
      <c r="CA109" s="882" t="s">
        <v>288</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289</v>
      </c>
      <c r="DM109" s="883"/>
      <c r="DN109" s="883"/>
      <c r="DO109" s="883"/>
      <c r="DP109" s="884"/>
      <c r="DQ109" s="882" t="s">
        <v>288</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468523</v>
      </c>
      <c r="AB110" s="890"/>
      <c r="AC110" s="890"/>
      <c r="AD110" s="890"/>
      <c r="AE110" s="891"/>
      <c r="AF110" s="892">
        <v>454102</v>
      </c>
      <c r="AG110" s="890"/>
      <c r="AH110" s="890"/>
      <c r="AI110" s="890"/>
      <c r="AJ110" s="891"/>
      <c r="AK110" s="892">
        <v>402425</v>
      </c>
      <c r="AL110" s="890"/>
      <c r="AM110" s="890"/>
      <c r="AN110" s="890"/>
      <c r="AO110" s="891"/>
      <c r="AP110" s="893">
        <v>24.2</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3266458</v>
      </c>
      <c r="BR110" s="927"/>
      <c r="BS110" s="927"/>
      <c r="BT110" s="927"/>
      <c r="BU110" s="927"/>
      <c r="BV110" s="927">
        <v>3311955</v>
      </c>
      <c r="BW110" s="927"/>
      <c r="BX110" s="927"/>
      <c r="BY110" s="927"/>
      <c r="BZ110" s="927"/>
      <c r="CA110" s="927">
        <v>3420938</v>
      </c>
      <c r="CB110" s="927"/>
      <c r="CC110" s="927"/>
      <c r="CD110" s="927"/>
      <c r="CE110" s="927"/>
      <c r="CF110" s="941">
        <v>205.4</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v>64176</v>
      </c>
      <c r="BW111" s="920"/>
      <c r="BX111" s="920"/>
      <c r="BY111" s="920"/>
      <c r="BZ111" s="920"/>
      <c r="CA111" s="920">
        <v>40341</v>
      </c>
      <c r="CB111" s="920"/>
      <c r="CC111" s="920"/>
      <c r="CD111" s="920"/>
      <c r="CE111" s="920"/>
      <c r="CF111" s="914">
        <v>2.4</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7125</v>
      </c>
      <c r="AB112" s="959"/>
      <c r="AC112" s="959"/>
      <c r="AD112" s="959"/>
      <c r="AE112" s="960"/>
      <c r="AF112" s="961">
        <v>7125</v>
      </c>
      <c r="AG112" s="959"/>
      <c r="AH112" s="959"/>
      <c r="AI112" s="959"/>
      <c r="AJ112" s="960"/>
      <c r="AK112" s="961">
        <v>7125</v>
      </c>
      <c r="AL112" s="959"/>
      <c r="AM112" s="959"/>
      <c r="AN112" s="959"/>
      <c r="AO112" s="960"/>
      <c r="AP112" s="962">
        <v>0.4</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589937</v>
      </c>
      <c r="BR112" s="920"/>
      <c r="BS112" s="920"/>
      <c r="BT112" s="920"/>
      <c r="BU112" s="920"/>
      <c r="BV112" s="920">
        <v>559614</v>
      </c>
      <c r="BW112" s="920"/>
      <c r="BX112" s="920"/>
      <c r="BY112" s="920"/>
      <c r="BZ112" s="920"/>
      <c r="CA112" s="920">
        <v>580384</v>
      </c>
      <c r="CB112" s="920"/>
      <c r="CC112" s="920"/>
      <c r="CD112" s="920"/>
      <c r="CE112" s="920"/>
      <c r="CF112" s="914">
        <v>34.799999999999997</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64787</v>
      </c>
      <c r="AB113" s="934"/>
      <c r="AC113" s="934"/>
      <c r="AD113" s="934"/>
      <c r="AE113" s="935"/>
      <c r="AF113" s="936">
        <v>67065</v>
      </c>
      <c r="AG113" s="934"/>
      <c r="AH113" s="934"/>
      <c r="AI113" s="934"/>
      <c r="AJ113" s="935"/>
      <c r="AK113" s="936">
        <v>61111</v>
      </c>
      <c r="AL113" s="934"/>
      <c r="AM113" s="934"/>
      <c r="AN113" s="934"/>
      <c r="AO113" s="935"/>
      <c r="AP113" s="937">
        <v>3.7</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306008</v>
      </c>
      <c r="BR113" s="920"/>
      <c r="BS113" s="920"/>
      <c r="BT113" s="920"/>
      <c r="BU113" s="920"/>
      <c r="BV113" s="920">
        <v>279744</v>
      </c>
      <c r="BW113" s="920"/>
      <c r="BX113" s="920"/>
      <c r="BY113" s="920"/>
      <c r="BZ113" s="920"/>
      <c r="CA113" s="920">
        <v>253111</v>
      </c>
      <c r="CB113" s="920"/>
      <c r="CC113" s="920"/>
      <c r="CD113" s="920"/>
      <c r="CE113" s="920"/>
      <c r="CF113" s="914">
        <v>15.2</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19670</v>
      </c>
      <c r="AB114" s="959"/>
      <c r="AC114" s="959"/>
      <c r="AD114" s="959"/>
      <c r="AE114" s="960"/>
      <c r="AF114" s="961">
        <v>23658</v>
      </c>
      <c r="AG114" s="959"/>
      <c r="AH114" s="959"/>
      <c r="AI114" s="959"/>
      <c r="AJ114" s="960"/>
      <c r="AK114" s="961">
        <v>23261</v>
      </c>
      <c r="AL114" s="959"/>
      <c r="AM114" s="959"/>
      <c r="AN114" s="959"/>
      <c r="AO114" s="960"/>
      <c r="AP114" s="962">
        <v>1.4</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805669</v>
      </c>
      <c r="BR114" s="920"/>
      <c r="BS114" s="920"/>
      <c r="BT114" s="920"/>
      <c r="BU114" s="920"/>
      <c r="BV114" s="920">
        <v>715937</v>
      </c>
      <c r="BW114" s="920"/>
      <c r="BX114" s="920"/>
      <c r="BY114" s="920"/>
      <c r="BZ114" s="920"/>
      <c r="CA114" s="920">
        <v>677499</v>
      </c>
      <c r="CB114" s="920"/>
      <c r="CC114" s="920"/>
      <c r="CD114" s="920"/>
      <c r="CE114" s="920"/>
      <c r="CF114" s="914">
        <v>40.700000000000003</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v>38</v>
      </c>
      <c r="AL116" s="959"/>
      <c r="AM116" s="959"/>
      <c r="AN116" s="959"/>
      <c r="AO116" s="960"/>
      <c r="AP116" s="962">
        <v>0</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560105</v>
      </c>
      <c r="AB117" s="966"/>
      <c r="AC117" s="966"/>
      <c r="AD117" s="966"/>
      <c r="AE117" s="967"/>
      <c r="AF117" s="965">
        <v>551950</v>
      </c>
      <c r="AG117" s="966"/>
      <c r="AH117" s="966"/>
      <c r="AI117" s="966"/>
      <c r="AJ117" s="967"/>
      <c r="AK117" s="965">
        <v>493960</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289</v>
      </c>
      <c r="AG118" s="883"/>
      <c r="AH118" s="883"/>
      <c r="AI118" s="883"/>
      <c r="AJ118" s="884"/>
      <c r="AK118" s="882" t="s">
        <v>288</v>
      </c>
      <c r="AL118" s="883"/>
      <c r="AM118" s="883"/>
      <c r="AN118" s="883"/>
      <c r="AO118" s="884"/>
      <c r="AP118" s="990" t="s">
        <v>408</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436</v>
      </c>
      <c r="BP118" s="994"/>
      <c r="BQ118" s="985">
        <v>4968072</v>
      </c>
      <c r="BR118" s="986"/>
      <c r="BS118" s="986"/>
      <c r="BT118" s="986"/>
      <c r="BU118" s="986"/>
      <c r="BV118" s="986">
        <v>4931426</v>
      </c>
      <c r="BW118" s="986"/>
      <c r="BX118" s="986"/>
      <c r="BY118" s="986"/>
      <c r="BZ118" s="986"/>
      <c r="CA118" s="986">
        <v>4972273</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1919155</v>
      </c>
      <c r="BR119" s="927"/>
      <c r="BS119" s="927"/>
      <c r="BT119" s="927"/>
      <c r="BU119" s="927"/>
      <c r="BV119" s="927">
        <v>1827552</v>
      </c>
      <c r="BW119" s="927"/>
      <c r="BX119" s="927"/>
      <c r="BY119" s="927"/>
      <c r="BZ119" s="927"/>
      <c r="CA119" s="927">
        <v>1881639</v>
      </c>
      <c r="CB119" s="927"/>
      <c r="CC119" s="927"/>
      <c r="CD119" s="927"/>
      <c r="CE119" s="927"/>
      <c r="CF119" s="941">
        <v>113</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v>64176</v>
      </c>
      <c r="DM119" s="998"/>
      <c r="DN119" s="998"/>
      <c r="DO119" s="998"/>
      <c r="DP119" s="999"/>
      <c r="DQ119" s="1000">
        <v>40341</v>
      </c>
      <c r="DR119" s="998"/>
      <c r="DS119" s="998"/>
      <c r="DT119" s="998"/>
      <c r="DU119" s="999"/>
      <c r="DV119" s="1001">
        <v>2.4</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550423</v>
      </c>
      <c r="BR120" s="920"/>
      <c r="BS120" s="920"/>
      <c r="BT120" s="920"/>
      <c r="BU120" s="920"/>
      <c r="BV120" s="920">
        <v>600320</v>
      </c>
      <c r="BW120" s="920"/>
      <c r="BX120" s="920"/>
      <c r="BY120" s="920"/>
      <c r="BZ120" s="920"/>
      <c r="CA120" s="920">
        <v>557013</v>
      </c>
      <c r="CB120" s="920"/>
      <c r="CC120" s="920"/>
      <c r="CD120" s="920"/>
      <c r="CE120" s="920"/>
      <c r="CF120" s="914">
        <v>33.4</v>
      </c>
      <c r="CG120" s="915"/>
      <c r="CH120" s="915"/>
      <c r="CI120" s="915"/>
      <c r="CJ120" s="915"/>
      <c r="CK120" s="1013" t="s">
        <v>442</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268891</v>
      </c>
      <c r="DH120" s="927"/>
      <c r="DI120" s="927"/>
      <c r="DJ120" s="927"/>
      <c r="DK120" s="927"/>
      <c r="DL120" s="927">
        <v>259939</v>
      </c>
      <c r="DM120" s="927"/>
      <c r="DN120" s="927"/>
      <c r="DO120" s="927"/>
      <c r="DP120" s="927"/>
      <c r="DQ120" s="927">
        <v>294536</v>
      </c>
      <c r="DR120" s="927"/>
      <c r="DS120" s="927"/>
      <c r="DT120" s="927"/>
      <c r="DU120" s="927"/>
      <c r="DV120" s="928">
        <v>17.7</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2911631</v>
      </c>
      <c r="BR121" s="986"/>
      <c r="BS121" s="986"/>
      <c r="BT121" s="986"/>
      <c r="BU121" s="986"/>
      <c r="BV121" s="986">
        <v>2981121</v>
      </c>
      <c r="BW121" s="986"/>
      <c r="BX121" s="986"/>
      <c r="BY121" s="986"/>
      <c r="BZ121" s="986"/>
      <c r="CA121" s="986">
        <v>3077673</v>
      </c>
      <c r="CB121" s="986"/>
      <c r="CC121" s="986"/>
      <c r="CD121" s="986"/>
      <c r="CE121" s="986"/>
      <c r="CF121" s="1024">
        <v>184.8</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158575</v>
      </c>
      <c r="DH121" s="920"/>
      <c r="DI121" s="920"/>
      <c r="DJ121" s="920"/>
      <c r="DK121" s="920"/>
      <c r="DL121" s="920">
        <v>147956</v>
      </c>
      <c r="DM121" s="920"/>
      <c r="DN121" s="920"/>
      <c r="DO121" s="920"/>
      <c r="DP121" s="920"/>
      <c r="DQ121" s="920">
        <v>141439</v>
      </c>
      <c r="DR121" s="920"/>
      <c r="DS121" s="920"/>
      <c r="DT121" s="920"/>
      <c r="DU121" s="920"/>
      <c r="DV121" s="921">
        <v>8.5</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445</v>
      </c>
      <c r="BP122" s="994"/>
      <c r="BQ122" s="1034">
        <v>5381209</v>
      </c>
      <c r="BR122" s="1035"/>
      <c r="BS122" s="1035"/>
      <c r="BT122" s="1035"/>
      <c r="BU122" s="1035"/>
      <c r="BV122" s="1035">
        <v>5408993</v>
      </c>
      <c r="BW122" s="1035"/>
      <c r="BX122" s="1035"/>
      <c r="BY122" s="1035"/>
      <c r="BZ122" s="1035"/>
      <c r="CA122" s="1035">
        <v>5516325</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60947</v>
      </c>
      <c r="DH122" s="920"/>
      <c r="DI122" s="920"/>
      <c r="DJ122" s="920"/>
      <c r="DK122" s="920"/>
      <c r="DL122" s="920">
        <v>53401</v>
      </c>
      <c r="DM122" s="920"/>
      <c r="DN122" s="920"/>
      <c r="DO122" s="920"/>
      <c r="DP122" s="920"/>
      <c r="DQ122" s="920">
        <v>48371</v>
      </c>
      <c r="DR122" s="920"/>
      <c r="DS122" s="920"/>
      <c r="DT122" s="920"/>
      <c r="DU122" s="920"/>
      <c r="DV122" s="921">
        <v>2.9</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392</v>
      </c>
      <c r="CQ123" s="1008"/>
      <c r="CR123" s="1008"/>
      <c r="CS123" s="1008"/>
      <c r="CT123" s="1008"/>
      <c r="CU123" s="1008"/>
      <c r="CV123" s="1008"/>
      <c r="CW123" s="1008"/>
      <c r="CX123" s="1008"/>
      <c r="CY123" s="1008"/>
      <c r="CZ123" s="1008"/>
      <c r="DA123" s="1008"/>
      <c r="DB123" s="1008"/>
      <c r="DC123" s="1008"/>
      <c r="DD123" s="1008"/>
      <c r="DE123" s="1008"/>
      <c r="DF123" s="1009"/>
      <c r="DG123" s="958">
        <v>47533</v>
      </c>
      <c r="DH123" s="959"/>
      <c r="DI123" s="959"/>
      <c r="DJ123" s="959"/>
      <c r="DK123" s="960"/>
      <c r="DL123" s="961">
        <v>43445</v>
      </c>
      <c r="DM123" s="959"/>
      <c r="DN123" s="959"/>
      <c r="DO123" s="959"/>
      <c r="DP123" s="960"/>
      <c r="DQ123" s="961">
        <v>38379</v>
      </c>
      <c r="DR123" s="959"/>
      <c r="DS123" s="959"/>
      <c r="DT123" s="959"/>
      <c r="DU123" s="960"/>
      <c r="DV123" s="962">
        <v>2.2999999999999998</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v>15443</v>
      </c>
      <c r="DH124" s="998"/>
      <c r="DI124" s="998"/>
      <c r="DJ124" s="998"/>
      <c r="DK124" s="999"/>
      <c r="DL124" s="1000">
        <v>21306</v>
      </c>
      <c r="DM124" s="998"/>
      <c r="DN124" s="998"/>
      <c r="DO124" s="998"/>
      <c r="DP124" s="999"/>
      <c r="DQ124" s="1000">
        <v>23042</v>
      </c>
      <c r="DR124" s="998"/>
      <c r="DS124" s="998"/>
      <c r="DT124" s="998"/>
      <c r="DU124" s="999"/>
      <c r="DV124" s="1001">
        <v>1.4</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456</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38587</v>
      </c>
      <c r="AB128" s="1090"/>
      <c r="AC128" s="1090"/>
      <c r="AD128" s="1090"/>
      <c r="AE128" s="1091"/>
      <c r="AF128" s="1092">
        <v>48296</v>
      </c>
      <c r="AG128" s="1090"/>
      <c r="AH128" s="1090"/>
      <c r="AI128" s="1090"/>
      <c r="AJ128" s="1091"/>
      <c r="AK128" s="1092">
        <v>37782</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2059471</v>
      </c>
      <c r="AB129" s="959"/>
      <c r="AC129" s="959"/>
      <c r="AD129" s="959"/>
      <c r="AE129" s="960"/>
      <c r="AF129" s="961">
        <v>2073475</v>
      </c>
      <c r="AG129" s="959"/>
      <c r="AH129" s="959"/>
      <c r="AI129" s="959"/>
      <c r="AJ129" s="960"/>
      <c r="AK129" s="961">
        <v>2001300</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8.8000000000000007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342038</v>
      </c>
      <c r="AB130" s="959"/>
      <c r="AC130" s="959"/>
      <c r="AD130" s="959"/>
      <c r="AE130" s="960"/>
      <c r="AF130" s="961">
        <v>351764</v>
      </c>
      <c r="AG130" s="959"/>
      <c r="AH130" s="959"/>
      <c r="AI130" s="959"/>
      <c r="AJ130" s="960"/>
      <c r="AK130" s="961">
        <v>335596</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t="s">
        <v>466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1717433</v>
      </c>
      <c r="AB131" s="998"/>
      <c r="AC131" s="998"/>
      <c r="AD131" s="998"/>
      <c r="AE131" s="999"/>
      <c r="AF131" s="1000">
        <v>1721711</v>
      </c>
      <c r="AG131" s="998"/>
      <c r="AH131" s="998"/>
      <c r="AI131" s="998"/>
      <c r="AJ131" s="999"/>
      <c r="AK131" s="1000">
        <v>1665704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10.45048046</v>
      </c>
      <c r="AB132" s="1104"/>
      <c r="AC132" s="1104"/>
      <c r="AD132" s="1104"/>
      <c r="AE132" s="1105"/>
      <c r="AF132" s="1106">
        <v>8.8220380770000002</v>
      </c>
      <c r="AG132" s="1104"/>
      <c r="AH132" s="1104"/>
      <c r="AI132" s="1104"/>
      <c r="AJ132" s="1105"/>
      <c r="AK132" s="1106">
        <v>7.2391013050000002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9.9</v>
      </c>
      <c r="AB133" s="1111"/>
      <c r="AC133" s="1111"/>
      <c r="AD133" s="1111"/>
      <c r="AE133" s="1112"/>
      <c r="AF133" s="1110">
        <v>9.8000000000000007</v>
      </c>
      <c r="AG133" s="1111"/>
      <c r="AH133" s="1111"/>
      <c r="AI133" s="1111"/>
      <c r="AJ133" s="1112"/>
      <c r="AK133" s="1110">
        <v>8.8000000000000007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L49" zoomScaleNormal="85" zoomScaleSheetLayoutView="55" workbookViewId="0">
      <selection activeCell="AF28" sqref="AF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763091</v>
      </c>
      <c r="L9" s="264">
        <v>226101</v>
      </c>
      <c r="M9" s="265">
        <v>198661</v>
      </c>
      <c r="N9" s="266">
        <v>13.8</v>
      </c>
    </row>
    <row r="10" spans="1:16">
      <c r="A10" s="248"/>
      <c r="B10" s="244"/>
      <c r="C10" s="244"/>
      <c r="D10" s="244"/>
      <c r="E10" s="244"/>
      <c r="F10" s="244"/>
      <c r="G10" s="1119" t="s">
        <v>479</v>
      </c>
      <c r="H10" s="1120"/>
      <c r="I10" s="1120"/>
      <c r="J10" s="1121"/>
      <c r="K10" s="267">
        <v>26536</v>
      </c>
      <c r="L10" s="268">
        <v>7863</v>
      </c>
      <c r="M10" s="269">
        <v>22571</v>
      </c>
      <c r="N10" s="270">
        <v>-65.2</v>
      </c>
    </row>
    <row r="11" spans="1:16" ht="13.5" customHeight="1">
      <c r="A11" s="248"/>
      <c r="B11" s="244"/>
      <c r="C11" s="244"/>
      <c r="D11" s="244"/>
      <c r="E11" s="244"/>
      <c r="F11" s="244"/>
      <c r="G11" s="1119" t="s">
        <v>480</v>
      </c>
      <c r="H11" s="1120"/>
      <c r="I11" s="1120"/>
      <c r="J11" s="1121"/>
      <c r="K11" s="267">
        <v>5088</v>
      </c>
      <c r="L11" s="268">
        <v>1508</v>
      </c>
      <c r="M11" s="269">
        <v>24639</v>
      </c>
      <c r="N11" s="270">
        <v>-93.9</v>
      </c>
    </row>
    <row r="12" spans="1:16" ht="13.5" customHeight="1">
      <c r="A12" s="248"/>
      <c r="B12" s="244"/>
      <c r="C12" s="244"/>
      <c r="D12" s="244"/>
      <c r="E12" s="244"/>
      <c r="F12" s="244"/>
      <c r="G12" s="1119" t="s">
        <v>481</v>
      </c>
      <c r="H12" s="1120"/>
      <c r="I12" s="1120"/>
      <c r="J12" s="1121"/>
      <c r="K12" s="267" t="s">
        <v>482</v>
      </c>
      <c r="L12" s="268" t="s">
        <v>482</v>
      </c>
      <c r="M12" s="269">
        <v>3341</v>
      </c>
      <c r="N12" s="270" t="s">
        <v>482</v>
      </c>
    </row>
    <row r="13" spans="1:16" ht="13.5" customHeight="1">
      <c r="A13" s="248"/>
      <c r="B13" s="244"/>
      <c r="C13" s="244"/>
      <c r="D13" s="244"/>
      <c r="E13" s="244"/>
      <c r="F13" s="244"/>
      <c r="G13" s="1119" t="s">
        <v>483</v>
      </c>
      <c r="H13" s="1120"/>
      <c r="I13" s="1120"/>
      <c r="J13" s="1121"/>
      <c r="K13" s="267" t="s">
        <v>482</v>
      </c>
      <c r="L13" s="268" t="s">
        <v>482</v>
      </c>
      <c r="M13" s="269" t="s">
        <v>482</v>
      </c>
      <c r="N13" s="270" t="s">
        <v>482</v>
      </c>
    </row>
    <row r="14" spans="1:16" ht="13.5" customHeight="1">
      <c r="A14" s="248"/>
      <c r="B14" s="244"/>
      <c r="C14" s="244"/>
      <c r="D14" s="244"/>
      <c r="E14" s="244"/>
      <c r="F14" s="244"/>
      <c r="G14" s="1119" t="s">
        <v>484</v>
      </c>
      <c r="H14" s="1120"/>
      <c r="I14" s="1120"/>
      <c r="J14" s="1121"/>
      <c r="K14" s="267">
        <v>38895</v>
      </c>
      <c r="L14" s="268">
        <v>11524</v>
      </c>
      <c r="M14" s="269">
        <v>9231</v>
      </c>
      <c r="N14" s="270">
        <v>24.8</v>
      </c>
    </row>
    <row r="15" spans="1:16" ht="13.5" customHeight="1">
      <c r="A15" s="248"/>
      <c r="B15" s="244"/>
      <c r="C15" s="244"/>
      <c r="D15" s="244"/>
      <c r="E15" s="244"/>
      <c r="F15" s="244"/>
      <c r="G15" s="1119" t="s">
        <v>485</v>
      </c>
      <c r="H15" s="1120"/>
      <c r="I15" s="1120"/>
      <c r="J15" s="1121"/>
      <c r="K15" s="267">
        <v>34545</v>
      </c>
      <c r="L15" s="268">
        <v>10236</v>
      </c>
      <c r="M15" s="269">
        <v>4542</v>
      </c>
      <c r="N15" s="270">
        <v>125.4</v>
      </c>
    </row>
    <row r="16" spans="1:16">
      <c r="A16" s="248"/>
      <c r="B16" s="244"/>
      <c r="C16" s="244"/>
      <c r="D16" s="244"/>
      <c r="E16" s="244"/>
      <c r="F16" s="244"/>
      <c r="G16" s="1122" t="s">
        <v>486</v>
      </c>
      <c r="H16" s="1123"/>
      <c r="I16" s="1123"/>
      <c r="J16" s="1124"/>
      <c r="K16" s="268">
        <v>-85655</v>
      </c>
      <c r="L16" s="268">
        <v>-25379</v>
      </c>
      <c r="M16" s="269">
        <v>-20623</v>
      </c>
      <c r="N16" s="270">
        <v>23.1</v>
      </c>
    </row>
    <row r="17" spans="1:16">
      <c r="A17" s="248"/>
      <c r="B17" s="244"/>
      <c r="C17" s="244"/>
      <c r="D17" s="244"/>
      <c r="E17" s="244"/>
      <c r="F17" s="244"/>
      <c r="G17" s="1122" t="s">
        <v>171</v>
      </c>
      <c r="H17" s="1123"/>
      <c r="I17" s="1123"/>
      <c r="J17" s="1124"/>
      <c r="K17" s="268">
        <v>782500</v>
      </c>
      <c r="L17" s="268">
        <v>231852</v>
      </c>
      <c r="M17" s="269">
        <v>242361</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30.22</v>
      </c>
      <c r="L21" s="281">
        <v>22.07</v>
      </c>
      <c r="M21" s="282">
        <v>8.15</v>
      </c>
      <c r="N21" s="249"/>
      <c r="O21" s="283"/>
      <c r="P21" s="279"/>
    </row>
    <row r="22" spans="1:16" s="284" customFormat="1">
      <c r="A22" s="279"/>
      <c r="B22" s="249"/>
      <c r="C22" s="249"/>
      <c r="D22" s="249"/>
      <c r="E22" s="249"/>
      <c r="F22" s="249"/>
      <c r="G22" s="1114" t="s">
        <v>492</v>
      </c>
      <c r="H22" s="1115"/>
      <c r="I22" s="1115"/>
      <c r="J22" s="1116"/>
      <c r="K22" s="285">
        <v>88.2</v>
      </c>
      <c r="L22" s="286">
        <v>93.5</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402425</v>
      </c>
      <c r="L32" s="294">
        <v>119237</v>
      </c>
      <c r="M32" s="295">
        <v>131612</v>
      </c>
      <c r="N32" s="296">
        <v>-9.4</v>
      </c>
    </row>
    <row r="33" spans="1:16" ht="13.5" customHeight="1">
      <c r="A33" s="248"/>
      <c r="B33" s="244"/>
      <c r="C33" s="244"/>
      <c r="D33" s="244"/>
      <c r="E33" s="244"/>
      <c r="F33" s="244"/>
      <c r="G33" s="1130" t="s">
        <v>496</v>
      </c>
      <c r="H33" s="1131"/>
      <c r="I33" s="1131"/>
      <c r="J33" s="1132"/>
      <c r="K33" s="294" t="s">
        <v>482</v>
      </c>
      <c r="L33" s="294" t="s">
        <v>482</v>
      </c>
      <c r="M33" s="295" t="s">
        <v>482</v>
      </c>
      <c r="N33" s="296" t="s">
        <v>482</v>
      </c>
    </row>
    <row r="34" spans="1:16" ht="27" customHeight="1">
      <c r="A34" s="248"/>
      <c r="B34" s="244"/>
      <c r="C34" s="244"/>
      <c r="D34" s="244"/>
      <c r="E34" s="244"/>
      <c r="F34" s="244"/>
      <c r="G34" s="1130" t="s">
        <v>497</v>
      </c>
      <c r="H34" s="1131"/>
      <c r="I34" s="1131"/>
      <c r="J34" s="1132"/>
      <c r="K34" s="294">
        <v>7125</v>
      </c>
      <c r="L34" s="294">
        <v>2111</v>
      </c>
      <c r="M34" s="295">
        <v>41</v>
      </c>
      <c r="N34" s="296">
        <v>5048.8</v>
      </c>
    </row>
    <row r="35" spans="1:16" ht="27" customHeight="1">
      <c r="A35" s="248"/>
      <c r="B35" s="244"/>
      <c r="C35" s="244"/>
      <c r="D35" s="244"/>
      <c r="E35" s="244"/>
      <c r="F35" s="244"/>
      <c r="G35" s="1130" t="s">
        <v>498</v>
      </c>
      <c r="H35" s="1131"/>
      <c r="I35" s="1131"/>
      <c r="J35" s="1132"/>
      <c r="K35" s="294">
        <v>61111</v>
      </c>
      <c r="L35" s="294">
        <v>18107</v>
      </c>
      <c r="M35" s="295">
        <v>31555</v>
      </c>
      <c r="N35" s="296">
        <v>-42.6</v>
      </c>
    </row>
    <row r="36" spans="1:16" ht="27" customHeight="1">
      <c r="A36" s="248"/>
      <c r="B36" s="244"/>
      <c r="C36" s="244"/>
      <c r="D36" s="244"/>
      <c r="E36" s="244"/>
      <c r="F36" s="244"/>
      <c r="G36" s="1130" t="s">
        <v>499</v>
      </c>
      <c r="H36" s="1131"/>
      <c r="I36" s="1131"/>
      <c r="J36" s="1132"/>
      <c r="K36" s="294">
        <v>23261</v>
      </c>
      <c r="L36" s="294">
        <v>6892</v>
      </c>
      <c r="M36" s="295">
        <v>5720</v>
      </c>
      <c r="N36" s="296">
        <v>20.5</v>
      </c>
    </row>
    <row r="37" spans="1:16" ht="13.5" customHeight="1">
      <c r="A37" s="248"/>
      <c r="B37" s="244"/>
      <c r="C37" s="244"/>
      <c r="D37" s="244"/>
      <c r="E37" s="244"/>
      <c r="F37" s="244"/>
      <c r="G37" s="1130" t="s">
        <v>500</v>
      </c>
      <c r="H37" s="1131"/>
      <c r="I37" s="1131"/>
      <c r="J37" s="1132"/>
      <c r="K37" s="294" t="s">
        <v>482</v>
      </c>
      <c r="L37" s="294" t="s">
        <v>482</v>
      </c>
      <c r="M37" s="295">
        <v>1648</v>
      </c>
      <c r="N37" s="296" t="s">
        <v>482</v>
      </c>
    </row>
    <row r="38" spans="1:16" ht="27" customHeight="1">
      <c r="A38" s="248"/>
      <c r="B38" s="244"/>
      <c r="C38" s="244"/>
      <c r="D38" s="244"/>
      <c r="E38" s="244"/>
      <c r="F38" s="244"/>
      <c r="G38" s="1133" t="s">
        <v>501</v>
      </c>
      <c r="H38" s="1134"/>
      <c r="I38" s="1134"/>
      <c r="J38" s="1135"/>
      <c r="K38" s="297">
        <v>38</v>
      </c>
      <c r="L38" s="297">
        <v>11</v>
      </c>
      <c r="M38" s="298">
        <v>64</v>
      </c>
      <c r="N38" s="299">
        <v>-82.8</v>
      </c>
      <c r="O38" s="293"/>
    </row>
    <row r="39" spans="1:16">
      <c r="A39" s="248"/>
      <c r="B39" s="244"/>
      <c r="C39" s="244"/>
      <c r="D39" s="244"/>
      <c r="E39" s="244"/>
      <c r="F39" s="244"/>
      <c r="G39" s="1133" t="s">
        <v>502</v>
      </c>
      <c r="H39" s="1134"/>
      <c r="I39" s="1134"/>
      <c r="J39" s="1135"/>
      <c r="K39" s="300">
        <v>-37782</v>
      </c>
      <c r="L39" s="300">
        <v>-11195</v>
      </c>
      <c r="M39" s="301">
        <v>-9298</v>
      </c>
      <c r="N39" s="302">
        <v>20.399999999999999</v>
      </c>
      <c r="O39" s="293"/>
    </row>
    <row r="40" spans="1:16" ht="27" customHeight="1">
      <c r="A40" s="248"/>
      <c r="B40" s="244"/>
      <c r="C40" s="244"/>
      <c r="D40" s="244"/>
      <c r="E40" s="244"/>
      <c r="F40" s="244"/>
      <c r="G40" s="1130" t="s">
        <v>503</v>
      </c>
      <c r="H40" s="1131"/>
      <c r="I40" s="1131"/>
      <c r="J40" s="1132"/>
      <c r="K40" s="300">
        <v>-335596</v>
      </c>
      <c r="L40" s="300">
        <v>-99436</v>
      </c>
      <c r="M40" s="301">
        <v>-121787</v>
      </c>
      <c r="N40" s="302">
        <v>-18.399999999999999</v>
      </c>
      <c r="O40" s="293"/>
    </row>
    <row r="41" spans="1:16">
      <c r="A41" s="248"/>
      <c r="B41" s="244"/>
      <c r="C41" s="244"/>
      <c r="D41" s="244"/>
      <c r="E41" s="244"/>
      <c r="F41" s="244"/>
      <c r="G41" s="1136" t="s">
        <v>283</v>
      </c>
      <c r="H41" s="1137"/>
      <c r="I41" s="1137"/>
      <c r="J41" s="1138"/>
      <c r="K41" s="294">
        <v>120582</v>
      </c>
      <c r="L41" s="300">
        <v>35728</v>
      </c>
      <c r="M41" s="301">
        <v>39554</v>
      </c>
      <c r="N41" s="302">
        <v>-9.6999999999999993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641374</v>
      </c>
      <c r="J51" s="320">
        <v>168916</v>
      </c>
      <c r="K51" s="321">
        <v>1</v>
      </c>
      <c r="L51" s="322">
        <v>325581</v>
      </c>
      <c r="M51" s="323">
        <v>11.5</v>
      </c>
      <c r="N51" s="324">
        <v>-10.5</v>
      </c>
    </row>
    <row r="52" spans="1:14">
      <c r="A52" s="248"/>
      <c r="B52" s="244"/>
      <c r="C52" s="244"/>
      <c r="D52" s="244"/>
      <c r="E52" s="244"/>
      <c r="F52" s="244"/>
      <c r="G52" s="325"/>
      <c r="H52" s="326" t="s">
        <v>514</v>
      </c>
      <c r="I52" s="327">
        <v>287111</v>
      </c>
      <c r="J52" s="328">
        <v>75615</v>
      </c>
      <c r="K52" s="329">
        <v>-10.3</v>
      </c>
      <c r="L52" s="330">
        <v>165116</v>
      </c>
      <c r="M52" s="331">
        <v>0.9</v>
      </c>
      <c r="N52" s="332">
        <v>-11.2</v>
      </c>
    </row>
    <row r="53" spans="1:14">
      <c r="A53" s="248"/>
      <c r="B53" s="244"/>
      <c r="C53" s="244"/>
      <c r="D53" s="244"/>
      <c r="E53" s="244"/>
      <c r="F53" s="244"/>
      <c r="G53" s="310" t="s">
        <v>515</v>
      </c>
      <c r="H53" s="311"/>
      <c r="I53" s="319">
        <v>327388</v>
      </c>
      <c r="J53" s="320">
        <v>88988</v>
      </c>
      <c r="K53" s="321">
        <v>-47.3</v>
      </c>
      <c r="L53" s="322">
        <v>203567</v>
      </c>
      <c r="M53" s="323">
        <v>-37.5</v>
      </c>
      <c r="N53" s="324">
        <v>-9.8000000000000007</v>
      </c>
    </row>
    <row r="54" spans="1:14">
      <c r="A54" s="248"/>
      <c r="B54" s="244"/>
      <c r="C54" s="244"/>
      <c r="D54" s="244"/>
      <c r="E54" s="244"/>
      <c r="F54" s="244"/>
      <c r="G54" s="325"/>
      <c r="H54" s="326" t="s">
        <v>514</v>
      </c>
      <c r="I54" s="327">
        <v>229510</v>
      </c>
      <c r="J54" s="328">
        <v>62384</v>
      </c>
      <c r="K54" s="329">
        <v>-17.5</v>
      </c>
      <c r="L54" s="330">
        <v>121137</v>
      </c>
      <c r="M54" s="331">
        <v>-26.6</v>
      </c>
      <c r="N54" s="332">
        <v>9.1</v>
      </c>
    </row>
    <row r="55" spans="1:14">
      <c r="A55" s="248"/>
      <c r="B55" s="244"/>
      <c r="C55" s="244"/>
      <c r="D55" s="244"/>
      <c r="E55" s="244"/>
      <c r="F55" s="244"/>
      <c r="G55" s="310" t="s">
        <v>516</v>
      </c>
      <c r="H55" s="311"/>
      <c r="I55" s="319">
        <v>354899</v>
      </c>
      <c r="J55" s="320">
        <v>99663</v>
      </c>
      <c r="K55" s="321">
        <v>12</v>
      </c>
      <c r="L55" s="322">
        <v>185018</v>
      </c>
      <c r="M55" s="323">
        <v>-9.1</v>
      </c>
      <c r="N55" s="324">
        <v>21.1</v>
      </c>
    </row>
    <row r="56" spans="1:14">
      <c r="A56" s="248"/>
      <c r="B56" s="244"/>
      <c r="C56" s="244"/>
      <c r="D56" s="244"/>
      <c r="E56" s="244"/>
      <c r="F56" s="244"/>
      <c r="G56" s="325"/>
      <c r="H56" s="326" t="s">
        <v>514</v>
      </c>
      <c r="I56" s="327">
        <v>265672</v>
      </c>
      <c r="J56" s="328">
        <v>74606</v>
      </c>
      <c r="K56" s="329">
        <v>19.600000000000001</v>
      </c>
      <c r="L56" s="330">
        <v>95064</v>
      </c>
      <c r="M56" s="331">
        <v>-21.5</v>
      </c>
      <c r="N56" s="332">
        <v>41.1</v>
      </c>
    </row>
    <row r="57" spans="1:14">
      <c r="A57" s="248"/>
      <c r="B57" s="244"/>
      <c r="C57" s="244"/>
      <c r="D57" s="244"/>
      <c r="E57" s="244"/>
      <c r="F57" s="244"/>
      <c r="G57" s="310" t="s">
        <v>517</v>
      </c>
      <c r="H57" s="311"/>
      <c r="I57" s="319">
        <v>635334</v>
      </c>
      <c r="J57" s="320">
        <v>183041</v>
      </c>
      <c r="K57" s="321">
        <v>83.7</v>
      </c>
      <c r="L57" s="322">
        <v>238802</v>
      </c>
      <c r="M57" s="323">
        <v>29.1</v>
      </c>
      <c r="N57" s="324">
        <v>54.6</v>
      </c>
    </row>
    <row r="58" spans="1:14">
      <c r="A58" s="248"/>
      <c r="B58" s="244"/>
      <c r="C58" s="244"/>
      <c r="D58" s="244"/>
      <c r="E58" s="244"/>
      <c r="F58" s="244"/>
      <c r="G58" s="325"/>
      <c r="H58" s="326" t="s">
        <v>514</v>
      </c>
      <c r="I58" s="327">
        <v>395866</v>
      </c>
      <c r="J58" s="328">
        <v>114050</v>
      </c>
      <c r="K58" s="329">
        <v>52.9</v>
      </c>
      <c r="L58" s="330">
        <v>128562</v>
      </c>
      <c r="M58" s="331">
        <v>35.200000000000003</v>
      </c>
      <c r="N58" s="332">
        <v>17.7</v>
      </c>
    </row>
    <row r="59" spans="1:14">
      <c r="A59" s="248"/>
      <c r="B59" s="244"/>
      <c r="C59" s="244"/>
      <c r="D59" s="244"/>
      <c r="E59" s="244"/>
      <c r="F59" s="244"/>
      <c r="G59" s="310" t="s">
        <v>518</v>
      </c>
      <c r="H59" s="311"/>
      <c r="I59" s="319">
        <v>781364</v>
      </c>
      <c r="J59" s="320">
        <v>231515</v>
      </c>
      <c r="K59" s="321">
        <v>26.5</v>
      </c>
      <c r="L59" s="322">
        <v>288550</v>
      </c>
      <c r="M59" s="323">
        <v>20.8</v>
      </c>
      <c r="N59" s="324">
        <v>5.7</v>
      </c>
    </row>
    <row r="60" spans="1:14">
      <c r="A60" s="248"/>
      <c r="B60" s="244"/>
      <c r="C60" s="244"/>
      <c r="D60" s="244"/>
      <c r="E60" s="244"/>
      <c r="F60" s="244"/>
      <c r="G60" s="325"/>
      <c r="H60" s="326" t="s">
        <v>514</v>
      </c>
      <c r="I60" s="333">
        <v>424812</v>
      </c>
      <c r="J60" s="328">
        <v>125870</v>
      </c>
      <c r="K60" s="329">
        <v>10.4</v>
      </c>
      <c r="L60" s="330">
        <v>141525</v>
      </c>
      <c r="M60" s="331">
        <v>10.1</v>
      </c>
      <c r="N60" s="332">
        <v>0.3</v>
      </c>
    </row>
    <row r="61" spans="1:14">
      <c r="A61" s="248"/>
      <c r="B61" s="244"/>
      <c r="C61" s="244"/>
      <c r="D61" s="244"/>
      <c r="E61" s="244"/>
      <c r="F61" s="244"/>
      <c r="G61" s="310" t="s">
        <v>519</v>
      </c>
      <c r="H61" s="334"/>
      <c r="I61" s="335">
        <v>548072</v>
      </c>
      <c r="J61" s="336">
        <v>154425</v>
      </c>
      <c r="K61" s="337">
        <v>15.2</v>
      </c>
      <c r="L61" s="338">
        <v>248304</v>
      </c>
      <c r="M61" s="339">
        <v>3</v>
      </c>
      <c r="N61" s="324">
        <v>12.2</v>
      </c>
    </row>
    <row r="62" spans="1:14">
      <c r="A62" s="248"/>
      <c r="B62" s="244"/>
      <c r="C62" s="244"/>
      <c r="D62" s="244"/>
      <c r="E62" s="244"/>
      <c r="F62" s="244"/>
      <c r="G62" s="325"/>
      <c r="H62" s="326" t="s">
        <v>514</v>
      </c>
      <c r="I62" s="327">
        <v>320594</v>
      </c>
      <c r="J62" s="328">
        <v>90505</v>
      </c>
      <c r="K62" s="329">
        <v>11</v>
      </c>
      <c r="L62" s="330">
        <v>130281</v>
      </c>
      <c r="M62" s="331">
        <v>-0.4</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45.02</v>
      </c>
      <c r="G47" s="12">
        <v>54.21</v>
      </c>
      <c r="H47" s="12">
        <v>60.22</v>
      </c>
      <c r="I47" s="12">
        <v>55.92</v>
      </c>
      <c r="J47" s="13">
        <v>57.94</v>
      </c>
    </row>
    <row r="48" spans="2:10" ht="57.75" customHeight="1">
      <c r="B48" s="14"/>
      <c r="C48" s="1141" t="s">
        <v>4</v>
      </c>
      <c r="D48" s="1141"/>
      <c r="E48" s="1142"/>
      <c r="F48" s="15">
        <v>9.24</v>
      </c>
      <c r="G48" s="16">
        <v>9.3000000000000007</v>
      </c>
      <c r="H48" s="16">
        <v>3.85</v>
      </c>
      <c r="I48" s="16">
        <v>6.42</v>
      </c>
      <c r="J48" s="17">
        <v>7.23</v>
      </c>
    </row>
    <row r="49" spans="2:10" ht="57.75" customHeight="1" thickBot="1">
      <c r="B49" s="18"/>
      <c r="C49" s="1143" t="s">
        <v>5</v>
      </c>
      <c r="D49" s="1143"/>
      <c r="E49" s="1144"/>
      <c r="F49" s="19">
        <v>14.2</v>
      </c>
      <c r="G49" s="20">
        <v>7.36</v>
      </c>
      <c r="H49" s="20" t="s">
        <v>526</v>
      </c>
      <c r="I49" s="20" t="s">
        <v>527</v>
      </c>
      <c r="J49" s="21">
        <v>0.59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9.23</v>
      </c>
      <c r="G34" s="33">
        <v>9.2899999999999991</v>
      </c>
      <c r="H34" s="33">
        <v>3.84</v>
      </c>
      <c r="I34" s="33">
        <v>6.42</v>
      </c>
      <c r="J34" s="34">
        <v>7.23</v>
      </c>
      <c r="K34" s="22"/>
      <c r="L34" s="22"/>
      <c r="M34" s="22"/>
      <c r="N34" s="22"/>
      <c r="O34" s="22"/>
      <c r="P34" s="22"/>
    </row>
    <row r="35" spans="1:16" ht="39" customHeight="1">
      <c r="A35" s="22"/>
      <c r="B35" s="35"/>
      <c r="C35" s="1145" t="s">
        <v>529</v>
      </c>
      <c r="D35" s="1146"/>
      <c r="E35" s="1147"/>
      <c r="F35" s="36">
        <v>5.12</v>
      </c>
      <c r="G35" s="37">
        <v>5.92</v>
      </c>
      <c r="H35" s="37">
        <v>6.23</v>
      </c>
      <c r="I35" s="37">
        <v>6.48</v>
      </c>
      <c r="J35" s="38">
        <v>6.25</v>
      </c>
      <c r="K35" s="22"/>
      <c r="L35" s="22"/>
      <c r="M35" s="22"/>
      <c r="N35" s="22"/>
      <c r="O35" s="22"/>
      <c r="P35" s="22"/>
    </row>
    <row r="36" spans="1:16" ht="39" customHeight="1">
      <c r="A36" s="22"/>
      <c r="B36" s="35"/>
      <c r="C36" s="1145" t="s">
        <v>530</v>
      </c>
      <c r="D36" s="1146"/>
      <c r="E36" s="1147"/>
      <c r="F36" s="36">
        <v>2.25</v>
      </c>
      <c r="G36" s="37">
        <v>2.4</v>
      </c>
      <c r="H36" s="37">
        <v>2.68</v>
      </c>
      <c r="I36" s="37">
        <v>2.73</v>
      </c>
      <c r="J36" s="38">
        <v>3.09</v>
      </c>
      <c r="K36" s="22"/>
      <c r="L36" s="22"/>
      <c r="M36" s="22"/>
      <c r="N36" s="22"/>
      <c r="O36" s="22"/>
      <c r="P36" s="22"/>
    </row>
    <row r="37" spans="1:16" ht="39" customHeight="1">
      <c r="A37" s="22"/>
      <c r="B37" s="35"/>
      <c r="C37" s="1145" t="s">
        <v>531</v>
      </c>
      <c r="D37" s="1146"/>
      <c r="E37" s="1147"/>
      <c r="F37" s="36">
        <v>0.77</v>
      </c>
      <c r="G37" s="37">
        <v>0.2</v>
      </c>
      <c r="H37" s="37">
        <v>0.95</v>
      </c>
      <c r="I37" s="37">
        <v>1.46</v>
      </c>
      <c r="J37" s="38">
        <v>1.63</v>
      </c>
      <c r="K37" s="22"/>
      <c r="L37" s="22"/>
      <c r="M37" s="22"/>
      <c r="N37" s="22"/>
      <c r="O37" s="22"/>
      <c r="P37" s="22"/>
    </row>
    <row r="38" spans="1:16" ht="39" customHeight="1">
      <c r="A38" s="22"/>
      <c r="B38" s="35"/>
      <c r="C38" s="1145" t="s">
        <v>532</v>
      </c>
      <c r="D38" s="1146"/>
      <c r="E38" s="1147"/>
      <c r="F38" s="36" t="s">
        <v>482</v>
      </c>
      <c r="G38" s="37" t="s">
        <v>482</v>
      </c>
      <c r="H38" s="37">
        <v>1.59</v>
      </c>
      <c r="I38" s="37">
        <v>2.1</v>
      </c>
      <c r="J38" s="38">
        <v>0.93</v>
      </c>
      <c r="K38" s="22"/>
      <c r="L38" s="22"/>
      <c r="M38" s="22"/>
      <c r="N38" s="22"/>
      <c r="O38" s="22"/>
      <c r="P38" s="22"/>
    </row>
    <row r="39" spans="1:16" ht="39" customHeight="1">
      <c r="A39" s="22"/>
      <c r="B39" s="35"/>
      <c r="C39" s="1145" t="s">
        <v>533</v>
      </c>
      <c r="D39" s="1146"/>
      <c r="E39" s="1147"/>
      <c r="F39" s="36">
        <v>0.27</v>
      </c>
      <c r="G39" s="37">
        <v>0.12</v>
      </c>
      <c r="H39" s="37">
        <v>0.11</v>
      </c>
      <c r="I39" s="37">
        <v>0.18</v>
      </c>
      <c r="J39" s="38">
        <v>0.32</v>
      </c>
      <c r="K39" s="22"/>
      <c r="L39" s="22"/>
      <c r="M39" s="22"/>
      <c r="N39" s="22"/>
      <c r="O39" s="22"/>
      <c r="P39" s="22"/>
    </row>
    <row r="40" spans="1:16" ht="39" customHeight="1">
      <c r="A40" s="22"/>
      <c r="B40" s="35"/>
      <c r="C40" s="1145" t="s">
        <v>534</v>
      </c>
      <c r="D40" s="1146"/>
      <c r="E40" s="1147"/>
      <c r="F40" s="36">
        <v>0.27</v>
      </c>
      <c r="G40" s="37">
        <v>0.24</v>
      </c>
      <c r="H40" s="37">
        <v>0.26</v>
      </c>
      <c r="I40" s="37">
        <v>0.16</v>
      </c>
      <c r="J40" s="38">
        <v>0.19</v>
      </c>
      <c r="K40" s="22"/>
      <c r="L40" s="22"/>
      <c r="M40" s="22"/>
      <c r="N40" s="22"/>
      <c r="O40" s="22"/>
      <c r="P40" s="22"/>
    </row>
    <row r="41" spans="1:16" ht="39" customHeight="1">
      <c r="A41" s="22"/>
      <c r="B41" s="35"/>
      <c r="C41" s="1145" t="s">
        <v>535</v>
      </c>
      <c r="D41" s="1146"/>
      <c r="E41" s="1147"/>
      <c r="F41" s="36">
        <v>0.14000000000000001</v>
      </c>
      <c r="G41" s="37">
        <v>0.15</v>
      </c>
      <c r="H41" s="37">
        <v>0.18</v>
      </c>
      <c r="I41" s="37">
        <v>0.27</v>
      </c>
      <c r="J41" s="38">
        <v>0.17</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1.67</v>
      </c>
      <c r="G43" s="42">
        <v>2.0499999999999998</v>
      </c>
      <c r="H43" s="42">
        <v>0.24</v>
      </c>
      <c r="I43" s="42">
        <v>0.19</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487</v>
      </c>
      <c r="L45" s="60">
        <v>479</v>
      </c>
      <c r="M45" s="60">
        <v>469</v>
      </c>
      <c r="N45" s="60">
        <v>454</v>
      </c>
      <c r="O45" s="61">
        <v>402</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v>7</v>
      </c>
      <c r="L47" s="64">
        <v>7</v>
      </c>
      <c r="M47" s="64">
        <v>7</v>
      </c>
      <c r="N47" s="64">
        <v>7</v>
      </c>
      <c r="O47" s="65">
        <v>7</v>
      </c>
      <c r="P47" s="48"/>
      <c r="Q47" s="48"/>
      <c r="R47" s="48"/>
      <c r="S47" s="48"/>
      <c r="T47" s="48"/>
      <c r="U47" s="48"/>
    </row>
    <row r="48" spans="1:21" ht="30.75" customHeight="1">
      <c r="A48" s="48"/>
      <c r="B48" s="1163"/>
      <c r="C48" s="1164"/>
      <c r="D48" s="62"/>
      <c r="E48" s="1155" t="s">
        <v>15</v>
      </c>
      <c r="F48" s="1155"/>
      <c r="G48" s="1155"/>
      <c r="H48" s="1155"/>
      <c r="I48" s="1155"/>
      <c r="J48" s="1156"/>
      <c r="K48" s="63">
        <v>76</v>
      </c>
      <c r="L48" s="64">
        <v>74</v>
      </c>
      <c r="M48" s="64">
        <v>65</v>
      </c>
      <c r="N48" s="64">
        <v>67</v>
      </c>
      <c r="O48" s="65">
        <v>61</v>
      </c>
      <c r="P48" s="48"/>
      <c r="Q48" s="48"/>
      <c r="R48" s="48"/>
      <c r="S48" s="48"/>
      <c r="T48" s="48"/>
      <c r="U48" s="48"/>
    </row>
    <row r="49" spans="1:21" ht="30.75" customHeight="1">
      <c r="A49" s="48"/>
      <c r="B49" s="1163"/>
      <c r="C49" s="1164"/>
      <c r="D49" s="62"/>
      <c r="E49" s="1155" t="s">
        <v>16</v>
      </c>
      <c r="F49" s="1155"/>
      <c r="G49" s="1155"/>
      <c r="H49" s="1155"/>
      <c r="I49" s="1155"/>
      <c r="J49" s="1156"/>
      <c r="K49" s="63">
        <v>5</v>
      </c>
      <c r="L49" s="64">
        <v>10</v>
      </c>
      <c r="M49" s="64">
        <v>20</v>
      </c>
      <c r="N49" s="64">
        <v>24</v>
      </c>
      <c r="O49" s="65">
        <v>23</v>
      </c>
      <c r="P49" s="48"/>
      <c r="Q49" s="48"/>
      <c r="R49" s="48"/>
      <c r="S49" s="48"/>
      <c r="T49" s="48"/>
      <c r="U49" s="48"/>
    </row>
    <row r="50" spans="1:21" ht="30.75" customHeight="1">
      <c r="A50" s="48"/>
      <c r="B50" s="1163"/>
      <c r="C50" s="1164"/>
      <c r="D50" s="62"/>
      <c r="E50" s="1155" t="s">
        <v>17</v>
      </c>
      <c r="F50" s="1155"/>
      <c r="G50" s="1155"/>
      <c r="H50" s="1155"/>
      <c r="I50" s="1155"/>
      <c r="J50" s="1156"/>
      <c r="K50" s="63" t="s">
        <v>482</v>
      </c>
      <c r="L50" s="64" t="s">
        <v>482</v>
      </c>
      <c r="M50" s="64" t="s">
        <v>482</v>
      </c>
      <c r="N50" s="64" t="s">
        <v>482</v>
      </c>
      <c r="O50" s="65" t="s">
        <v>482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413</v>
      </c>
      <c r="L52" s="64">
        <v>390</v>
      </c>
      <c r="M52" s="64">
        <v>381</v>
      </c>
      <c r="N52" s="64">
        <v>400</v>
      </c>
      <c r="O52" s="65">
        <v>374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162</v>
      </c>
      <c r="L53" s="69">
        <v>180</v>
      </c>
      <c r="M53" s="69">
        <v>180</v>
      </c>
      <c r="N53" s="69">
        <v>152</v>
      </c>
      <c r="O53" s="70">
        <v>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SheetLayoutView="100" workbookViewId="0">
      <selection activeCell="E48" sqref="E48:H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3626</v>
      </c>
      <c r="J41" s="83">
        <v>3445</v>
      </c>
      <c r="K41" s="83">
        <v>3266</v>
      </c>
      <c r="L41" s="83">
        <v>3312</v>
      </c>
      <c r="M41" s="84">
        <v>3421</v>
      </c>
    </row>
    <row r="42" spans="2:13" ht="27.75" customHeight="1">
      <c r="B42" s="1171"/>
      <c r="C42" s="1172"/>
      <c r="D42" s="85"/>
      <c r="E42" s="1177" t="s">
        <v>26</v>
      </c>
      <c r="F42" s="1177"/>
      <c r="G42" s="1177"/>
      <c r="H42" s="1178"/>
      <c r="I42" s="86" t="s">
        <v>482</v>
      </c>
      <c r="J42" s="87" t="s">
        <v>482</v>
      </c>
      <c r="K42" s="87" t="s">
        <v>482</v>
      </c>
      <c r="L42" s="87">
        <v>64</v>
      </c>
      <c r="M42" s="88">
        <v>40</v>
      </c>
    </row>
    <row r="43" spans="2:13" ht="27.75" customHeight="1">
      <c r="B43" s="1171"/>
      <c r="C43" s="1172"/>
      <c r="D43" s="85"/>
      <c r="E43" s="1177" t="s">
        <v>27</v>
      </c>
      <c r="F43" s="1177"/>
      <c r="G43" s="1177"/>
      <c r="H43" s="1178"/>
      <c r="I43" s="86">
        <v>826</v>
      </c>
      <c r="J43" s="87">
        <v>711</v>
      </c>
      <c r="K43" s="87">
        <v>590</v>
      </c>
      <c r="L43" s="87">
        <v>560</v>
      </c>
      <c r="M43" s="88">
        <v>580</v>
      </c>
    </row>
    <row r="44" spans="2:13" ht="27.75" customHeight="1">
      <c r="B44" s="1171"/>
      <c r="C44" s="1172"/>
      <c r="D44" s="85"/>
      <c r="E44" s="1177" t="s">
        <v>28</v>
      </c>
      <c r="F44" s="1177"/>
      <c r="G44" s="1177"/>
      <c r="H44" s="1178"/>
      <c r="I44" s="86">
        <v>328</v>
      </c>
      <c r="J44" s="87">
        <v>325</v>
      </c>
      <c r="K44" s="87">
        <v>306</v>
      </c>
      <c r="L44" s="87">
        <v>280</v>
      </c>
      <c r="M44" s="88">
        <v>253</v>
      </c>
    </row>
    <row r="45" spans="2:13" ht="27.75" customHeight="1">
      <c r="B45" s="1171"/>
      <c r="C45" s="1172"/>
      <c r="D45" s="85"/>
      <c r="E45" s="1177" t="s">
        <v>29</v>
      </c>
      <c r="F45" s="1177"/>
      <c r="G45" s="1177"/>
      <c r="H45" s="1178"/>
      <c r="I45" s="86">
        <v>796</v>
      </c>
      <c r="J45" s="87">
        <v>739</v>
      </c>
      <c r="K45" s="87">
        <v>806</v>
      </c>
      <c r="L45" s="87">
        <v>716</v>
      </c>
      <c r="M45" s="88">
        <v>677</v>
      </c>
    </row>
    <row r="46" spans="2:13" ht="27.75" customHeight="1">
      <c r="B46" s="1171"/>
      <c r="C46" s="1172"/>
      <c r="D46" s="85"/>
      <c r="E46" s="1177" t="s">
        <v>30</v>
      </c>
      <c r="F46" s="1177"/>
      <c r="G46" s="1177"/>
      <c r="H46" s="1178"/>
      <c r="I46" s="86" t="s">
        <v>482</v>
      </c>
      <c r="J46" s="87" t="s">
        <v>482</v>
      </c>
      <c r="K46" s="87" t="s">
        <v>482</v>
      </c>
      <c r="L46" s="87" t="s">
        <v>482</v>
      </c>
      <c r="M46" s="88" t="s">
        <v>482</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1579</v>
      </c>
      <c r="J49" s="87">
        <v>1756</v>
      </c>
      <c r="K49" s="87">
        <v>1919</v>
      </c>
      <c r="L49" s="87">
        <v>1828</v>
      </c>
      <c r="M49" s="88">
        <v>1882</v>
      </c>
    </row>
    <row r="50" spans="2:13" ht="27.75" customHeight="1">
      <c r="B50" s="1171"/>
      <c r="C50" s="1172"/>
      <c r="D50" s="85"/>
      <c r="E50" s="1177" t="s">
        <v>35</v>
      </c>
      <c r="F50" s="1177"/>
      <c r="G50" s="1177"/>
      <c r="H50" s="1178"/>
      <c r="I50" s="86">
        <v>575</v>
      </c>
      <c r="J50" s="87">
        <v>555</v>
      </c>
      <c r="K50" s="87">
        <v>550</v>
      </c>
      <c r="L50" s="87">
        <v>600</v>
      </c>
      <c r="M50" s="88">
        <v>557</v>
      </c>
    </row>
    <row r="51" spans="2:13" ht="27.75" customHeight="1">
      <c r="B51" s="1173"/>
      <c r="C51" s="1174"/>
      <c r="D51" s="85"/>
      <c r="E51" s="1177" t="s">
        <v>36</v>
      </c>
      <c r="F51" s="1177"/>
      <c r="G51" s="1177"/>
      <c r="H51" s="1178"/>
      <c r="I51" s="86">
        <v>3084</v>
      </c>
      <c r="J51" s="87">
        <v>2963</v>
      </c>
      <c r="K51" s="87">
        <v>2912</v>
      </c>
      <c r="L51" s="87">
        <v>2981</v>
      </c>
      <c r="M51" s="88">
        <v>3078</v>
      </c>
    </row>
    <row r="52" spans="2:13" ht="27.75" customHeight="1" thickBot="1">
      <c r="B52" s="1181" t="s">
        <v>37</v>
      </c>
      <c r="C52" s="1182"/>
      <c r="D52" s="90"/>
      <c r="E52" s="1183" t="s">
        <v>38</v>
      </c>
      <c r="F52" s="1183"/>
      <c r="G52" s="1183"/>
      <c r="H52" s="1184"/>
      <c r="I52" s="91">
        <v>339</v>
      </c>
      <c r="J52" s="92">
        <v>-54</v>
      </c>
      <c r="K52" s="92">
        <v>-413</v>
      </c>
      <c r="L52" s="92">
        <v>-478</v>
      </c>
      <c r="M52" s="93">
        <v>-544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168916</v>
      </c>
      <c r="E3" s="116"/>
      <c r="F3" s="117">
        <v>325581</v>
      </c>
      <c r="G3" s="118"/>
      <c r="H3" s="119"/>
    </row>
    <row r="4" spans="1:8">
      <c r="A4" s="120"/>
      <c r="B4" s="121"/>
      <c r="C4" s="122"/>
      <c r="D4" s="123">
        <v>75615</v>
      </c>
      <c r="E4" s="124"/>
      <c r="F4" s="125">
        <v>165116</v>
      </c>
      <c r="G4" s="126"/>
      <c r="H4" s="127"/>
    </row>
    <row r="5" spans="1:8">
      <c r="A5" s="108" t="s">
        <v>515</v>
      </c>
      <c r="B5" s="113"/>
      <c r="C5" s="114"/>
      <c r="D5" s="115">
        <v>88988</v>
      </c>
      <c r="E5" s="116"/>
      <c r="F5" s="117">
        <v>203567</v>
      </c>
      <c r="G5" s="118"/>
      <c r="H5" s="119"/>
    </row>
    <row r="6" spans="1:8">
      <c r="A6" s="120"/>
      <c r="B6" s="121"/>
      <c r="C6" s="122"/>
      <c r="D6" s="123">
        <v>62384</v>
      </c>
      <c r="E6" s="124"/>
      <c r="F6" s="125">
        <v>121137</v>
      </c>
      <c r="G6" s="126"/>
      <c r="H6" s="127"/>
    </row>
    <row r="7" spans="1:8">
      <c r="A7" s="108" t="s">
        <v>516</v>
      </c>
      <c r="B7" s="113"/>
      <c r="C7" s="114"/>
      <c r="D7" s="115">
        <v>99663</v>
      </c>
      <c r="E7" s="116"/>
      <c r="F7" s="117">
        <v>185018</v>
      </c>
      <c r="G7" s="118"/>
      <c r="H7" s="119"/>
    </row>
    <row r="8" spans="1:8">
      <c r="A8" s="120"/>
      <c r="B8" s="121"/>
      <c r="C8" s="122"/>
      <c r="D8" s="123">
        <v>74606</v>
      </c>
      <c r="E8" s="124"/>
      <c r="F8" s="125">
        <v>95064</v>
      </c>
      <c r="G8" s="126"/>
      <c r="H8" s="127"/>
    </row>
    <row r="9" spans="1:8">
      <c r="A9" s="108" t="s">
        <v>517</v>
      </c>
      <c r="B9" s="113"/>
      <c r="C9" s="114"/>
      <c r="D9" s="115">
        <v>183041</v>
      </c>
      <c r="E9" s="116"/>
      <c r="F9" s="117">
        <v>238802</v>
      </c>
      <c r="G9" s="118"/>
      <c r="H9" s="119"/>
    </row>
    <row r="10" spans="1:8">
      <c r="A10" s="120"/>
      <c r="B10" s="121"/>
      <c r="C10" s="122"/>
      <c r="D10" s="123">
        <v>114050</v>
      </c>
      <c r="E10" s="124"/>
      <c r="F10" s="125">
        <v>128562</v>
      </c>
      <c r="G10" s="126"/>
      <c r="H10" s="127"/>
    </row>
    <row r="11" spans="1:8">
      <c r="A11" s="108" t="s">
        <v>518</v>
      </c>
      <c r="B11" s="113"/>
      <c r="C11" s="114"/>
      <c r="D11" s="115">
        <v>231515</v>
      </c>
      <c r="E11" s="116"/>
      <c r="F11" s="117">
        <v>288550</v>
      </c>
      <c r="G11" s="118"/>
      <c r="H11" s="119"/>
    </row>
    <row r="12" spans="1:8">
      <c r="A12" s="120"/>
      <c r="B12" s="121"/>
      <c r="C12" s="128"/>
      <c r="D12" s="123">
        <v>125870</v>
      </c>
      <c r="E12" s="124"/>
      <c r="F12" s="125">
        <v>141525</v>
      </c>
      <c r="G12" s="126"/>
      <c r="H12" s="127"/>
    </row>
    <row r="13" spans="1:8">
      <c r="A13" s="108"/>
      <c r="B13" s="113"/>
      <c r="C13" s="129"/>
      <c r="D13" s="130">
        <v>154425</v>
      </c>
      <c r="E13" s="131"/>
      <c r="F13" s="132">
        <v>248304</v>
      </c>
      <c r="G13" s="133"/>
      <c r="H13" s="119"/>
    </row>
    <row r="14" spans="1:8">
      <c r="A14" s="120"/>
      <c r="B14" s="121"/>
      <c r="C14" s="122"/>
      <c r="D14" s="123">
        <v>90505</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9.24</v>
      </c>
      <c r="C19" s="134">
        <f>ROUND(VALUE(SUBSTITUTE(実質収支比率等に係る経年分析!G$48,"▲","-")),2)</f>
        <v>9.3000000000000007</v>
      </c>
      <c r="D19" s="134">
        <f>ROUND(VALUE(SUBSTITUTE(実質収支比率等に係る経年分析!H$48,"▲","-")),2)</f>
        <v>3.85</v>
      </c>
      <c r="E19" s="134">
        <f>ROUND(VALUE(SUBSTITUTE(実質収支比率等に係る経年分析!I$48,"▲","-")),2)</f>
        <v>6.42</v>
      </c>
      <c r="F19" s="134">
        <f>ROUND(VALUE(SUBSTITUTE(実質収支比率等に係る経年分析!J$48,"▲","-")),2)</f>
        <v>7.23</v>
      </c>
    </row>
    <row r="20" spans="1:11">
      <c r="A20" s="134" t="s">
        <v>43</v>
      </c>
      <c r="B20" s="134">
        <f>ROUND(VALUE(SUBSTITUTE(実質収支比率等に係る経年分析!F$47,"▲","-")),2)</f>
        <v>45.02</v>
      </c>
      <c r="C20" s="134">
        <f>ROUND(VALUE(SUBSTITUTE(実質収支比率等に係る経年分析!G$47,"▲","-")),2)</f>
        <v>54.21</v>
      </c>
      <c r="D20" s="134">
        <f>ROUND(VALUE(SUBSTITUTE(実質収支比率等に係る経年分析!H$47,"▲","-")),2)</f>
        <v>60.22</v>
      </c>
      <c r="E20" s="134">
        <f>ROUND(VALUE(SUBSTITUTE(実質収支比率等に係る経年分析!I$47,"▲","-")),2)</f>
        <v>55.92</v>
      </c>
      <c r="F20" s="134">
        <f>ROUND(VALUE(SUBSTITUTE(実質収支比率等に係る経年分析!J$47,"▲","-")),2)</f>
        <v>57.94</v>
      </c>
    </row>
    <row r="21" spans="1:11">
      <c r="A21" s="134" t="s">
        <v>44</v>
      </c>
      <c r="B21" s="134">
        <f>IF(ISNUMBER(VALUE(SUBSTITUTE(実質収支比率等に係る経年分析!F$49,"▲","-"))),ROUND(VALUE(SUBSTITUTE(実質収支比率等に係る経年分析!F$49,"▲","-")),2),NA())</f>
        <v>14.2</v>
      </c>
      <c r="C21" s="134">
        <f>IF(ISNUMBER(VALUE(SUBSTITUTE(実質収支比率等に係る経年分析!G$49,"▲","-"))),ROUND(VALUE(SUBSTITUTE(実質収支比率等に係る経年分析!G$49,"▲","-")),2),NA())</f>
        <v>7.36</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-1.3</v>
      </c>
      <c r="F21" s="134">
        <f>IF(ISNUMBER(VALUE(SUBSTITUTE(実質収支比率等に係る経年分析!J$49,"▲","-"))),ROUND(VALUE(SUBSTITUTE(実質収支比率等に係る経年分析!J$49,"▲","-")),2),NA())</f>
        <v>0.59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2.0499999999999998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高野町後期高齢者医療特別会計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高野町国民健康保険富貴診療所特別会計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高野町下水道特別会計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高野町国民健康保険高野山総合診療所特別会計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高野町介護保険特別会計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高野町水道事業会計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3.09</v>
      </c>
    </row>
    <row r="35" spans="1:16">
      <c r="A35" s="135" t="str">
        <f>IF(連結実質赤字比率に係る赤字・黒字の構成分析!C$35="",NA(),連結実質赤字比率に係る赤字・黒字の構成分析!C$35)</f>
        <v>高野町国民健康保険特別会計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413</v>
      </c>
      <c r="E42" s="136"/>
      <c r="F42" s="136"/>
      <c r="G42" s="136">
        <f>'実質公債費比率（分子）の構造'!L$52</f>
        <v>390</v>
      </c>
      <c r="H42" s="136"/>
      <c r="I42" s="136"/>
      <c r="J42" s="136">
        <f>'実質公債費比率（分子）の構造'!M$52</f>
        <v>381</v>
      </c>
      <c r="K42" s="136"/>
      <c r="L42" s="136"/>
      <c r="M42" s="136">
        <f>'実質公債費比率（分子）の構造'!N$52</f>
        <v>400</v>
      </c>
      <c r="N42" s="136"/>
      <c r="O42" s="136"/>
      <c r="P42" s="136">
        <f>'実質公債費比率（分子）の構造'!O$52</f>
        <v>374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v>
      </c>
      <c r="C45" s="136"/>
      <c r="D45" s="136"/>
      <c r="E45" s="136">
        <f>'実質公債費比率（分子）の構造'!L$49</f>
        <v>10</v>
      </c>
      <c r="F45" s="136"/>
      <c r="G45" s="136"/>
      <c r="H45" s="136">
        <f>'実質公債費比率（分子）の構造'!M$49</f>
        <v>20</v>
      </c>
      <c r="I45" s="136"/>
      <c r="J45" s="136"/>
      <c r="K45" s="136">
        <f>'実質公債費比率（分子）の構造'!N$49</f>
        <v>24</v>
      </c>
      <c r="L45" s="136"/>
      <c r="M45" s="136"/>
      <c r="N45" s="136">
        <f>'実質公債費比率（分子）の構造'!O$49</f>
        <v>23</v>
      </c>
      <c r="O45" s="136"/>
      <c r="P45" s="136"/>
    </row>
    <row r="46" spans="1:16">
      <c r="A46" s="136" t="s">
        <v>55</v>
      </c>
      <c r="B46" s="136">
        <f>'実質公債費比率（分子）の構造'!K$48</f>
        <v>76</v>
      </c>
      <c r="C46" s="136"/>
      <c r="D46" s="136"/>
      <c r="E46" s="136">
        <f>'実質公債費比率（分子）の構造'!L$48</f>
        <v>74</v>
      </c>
      <c r="F46" s="136"/>
      <c r="G46" s="136"/>
      <c r="H46" s="136">
        <f>'実質公債費比率（分子）の構造'!M$48</f>
        <v>65</v>
      </c>
      <c r="I46" s="136"/>
      <c r="J46" s="136"/>
      <c r="K46" s="136">
        <f>'実質公債費比率（分子）の構造'!N$48</f>
        <v>67</v>
      </c>
      <c r="L46" s="136"/>
      <c r="M46" s="136"/>
      <c r="N46" s="136">
        <f>'実質公債費比率（分子）の構造'!O$48</f>
        <v>61</v>
      </c>
      <c r="O46" s="136"/>
      <c r="P46" s="136"/>
    </row>
    <row r="47" spans="1:16">
      <c r="A47" s="136" t="s">
        <v>14</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487</v>
      </c>
      <c r="C49" s="136"/>
      <c r="D49" s="136"/>
      <c r="E49" s="136">
        <f>'実質公債費比率（分子）の構造'!L$45</f>
        <v>479</v>
      </c>
      <c r="F49" s="136"/>
      <c r="G49" s="136"/>
      <c r="H49" s="136">
        <f>'実質公債費比率（分子）の構造'!M$45</f>
        <v>469</v>
      </c>
      <c r="I49" s="136"/>
      <c r="J49" s="136"/>
      <c r="K49" s="136">
        <f>'実質公債費比率（分子）の構造'!N$45</f>
        <v>454</v>
      </c>
      <c r="L49" s="136"/>
      <c r="M49" s="136"/>
      <c r="N49" s="136">
        <f>'実質公債費比率（分子）の構造'!O$45</f>
        <v>402</v>
      </c>
      <c r="O49" s="136"/>
      <c r="P49" s="136"/>
    </row>
    <row r="50" spans="1:16">
      <c r="A50" s="136" t="s">
        <v>58</v>
      </c>
      <c r="B50" s="136" t="e">
        <f>NA()</f>
        <v>#N/A</v>
      </c>
      <c r="C50" s="136">
        <f>IF(ISNUMBER('実質公債費比率（分子）の構造'!K$53),'実質公債費比率（分子）の構造'!K$53,NA())</f>
        <v>162</v>
      </c>
      <c r="D50" s="136" t="e">
        <f>NA()</f>
        <v>#N/A</v>
      </c>
      <c r="E50" s="136" t="e">
        <f>NA()</f>
        <v>#N/A</v>
      </c>
      <c r="F50" s="136">
        <f>IF(ISNUMBER('実質公債費比率（分子）の構造'!L$53),'実質公債費比率（分子）の構造'!L$53,NA())</f>
        <v>180</v>
      </c>
      <c r="G50" s="136" t="e">
        <f>NA()</f>
        <v>#N/A</v>
      </c>
      <c r="H50" s="136" t="e">
        <f>NA()</f>
        <v>#N/A</v>
      </c>
      <c r="I50" s="136">
        <f>IF(ISNUMBER('実質公債費比率（分子）の構造'!M$53),'実質公債費比率（分子）の構造'!M$53,NA())</f>
        <v>180</v>
      </c>
      <c r="J50" s="136" t="e">
        <f>NA()</f>
        <v>#N/A</v>
      </c>
      <c r="K50" s="136" t="e">
        <f>NA()</f>
        <v>#N/A</v>
      </c>
      <c r="L50" s="136">
        <f>IF(ISNUMBER('実質公債費比率（分子）の構造'!N$53),'実質公債費比率（分子）の構造'!N$53,NA())</f>
        <v>152</v>
      </c>
      <c r="M50" s="136" t="e">
        <f>NA()</f>
        <v>#N/A</v>
      </c>
      <c r="N50" s="136" t="e">
        <f>NA()</f>
        <v>#N/A</v>
      </c>
      <c r="O50" s="136">
        <f>IF(ISNUMBER('実質公債費比率（分子）の構造'!O$53),'実質公債費比率（分子）の構造'!O$53,NA())</f>
        <v>119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3084</v>
      </c>
      <c r="E56" s="135"/>
      <c r="F56" s="135"/>
      <c r="G56" s="135">
        <f>'将来負担比率（分子）の構造'!J$51</f>
        <v>2963</v>
      </c>
      <c r="H56" s="135"/>
      <c r="I56" s="135"/>
      <c r="J56" s="135">
        <f>'将来負担比率（分子）の構造'!K$51</f>
        <v>2912</v>
      </c>
      <c r="K56" s="135"/>
      <c r="L56" s="135"/>
      <c r="M56" s="135">
        <f>'将来負担比率（分子）の構造'!L$51</f>
        <v>2981</v>
      </c>
      <c r="N56" s="135"/>
      <c r="O56" s="135"/>
      <c r="P56" s="135">
        <f>'将来負担比率（分子）の構造'!M$51</f>
        <v>3078</v>
      </c>
    </row>
    <row r="57" spans="1:16">
      <c r="A57" s="135" t="s">
        <v>35</v>
      </c>
      <c r="B57" s="135"/>
      <c r="C57" s="135"/>
      <c r="D57" s="135">
        <f>'将来負担比率（分子）の構造'!I$50</f>
        <v>575</v>
      </c>
      <c r="E57" s="135"/>
      <c r="F57" s="135"/>
      <c r="G57" s="135">
        <f>'将来負担比率（分子）の構造'!J$50</f>
        <v>555</v>
      </c>
      <c r="H57" s="135"/>
      <c r="I57" s="135"/>
      <c r="J57" s="135">
        <f>'将来負担比率（分子）の構造'!K$50</f>
        <v>550</v>
      </c>
      <c r="K57" s="135"/>
      <c r="L57" s="135"/>
      <c r="M57" s="135">
        <f>'将来負担比率（分子）の構造'!L$50</f>
        <v>600</v>
      </c>
      <c r="N57" s="135"/>
      <c r="O57" s="135"/>
      <c r="P57" s="135">
        <f>'将来負担比率（分子）の構造'!M$50</f>
        <v>557</v>
      </c>
    </row>
    <row r="58" spans="1:16">
      <c r="A58" s="135" t="s">
        <v>34</v>
      </c>
      <c r="B58" s="135"/>
      <c r="C58" s="135"/>
      <c r="D58" s="135">
        <f>'将来負担比率（分子）の構造'!I$49</f>
        <v>1579</v>
      </c>
      <c r="E58" s="135"/>
      <c r="F58" s="135"/>
      <c r="G58" s="135">
        <f>'将来負担比率（分子）の構造'!J$49</f>
        <v>1756</v>
      </c>
      <c r="H58" s="135"/>
      <c r="I58" s="135"/>
      <c r="J58" s="135">
        <f>'将来負担比率（分子）の構造'!K$49</f>
        <v>1919</v>
      </c>
      <c r="K58" s="135"/>
      <c r="L58" s="135"/>
      <c r="M58" s="135">
        <f>'将来負担比率（分子）の構造'!L$49</f>
        <v>1828</v>
      </c>
      <c r="N58" s="135"/>
      <c r="O58" s="135"/>
      <c r="P58" s="135">
        <f>'将来負担比率（分子）の構造'!M$49</f>
        <v>1882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796</v>
      </c>
      <c r="C62" s="135"/>
      <c r="D62" s="135"/>
      <c r="E62" s="135">
        <f>'将来負担比率（分子）の構造'!J$45</f>
        <v>739</v>
      </c>
      <c r="F62" s="135"/>
      <c r="G62" s="135"/>
      <c r="H62" s="135">
        <f>'将来負担比率（分子）の構造'!K$45</f>
        <v>806</v>
      </c>
      <c r="I62" s="135"/>
      <c r="J62" s="135"/>
      <c r="K62" s="135">
        <f>'将来負担比率（分子）の構造'!L$45</f>
        <v>716</v>
      </c>
      <c r="L62" s="135"/>
      <c r="M62" s="135"/>
      <c r="N62" s="135">
        <f>'将来負担比率（分子）の構造'!M$45</f>
        <v>677</v>
      </c>
      <c r="O62" s="135"/>
      <c r="P62" s="135"/>
    </row>
    <row r="63" spans="1:16">
      <c r="A63" s="135" t="s">
        <v>28</v>
      </c>
      <c r="B63" s="135">
        <f>'将来負担比率（分子）の構造'!I$44</f>
        <v>328</v>
      </c>
      <c r="C63" s="135"/>
      <c r="D63" s="135"/>
      <c r="E63" s="135">
        <f>'将来負担比率（分子）の構造'!J$44</f>
        <v>325</v>
      </c>
      <c r="F63" s="135"/>
      <c r="G63" s="135"/>
      <c r="H63" s="135">
        <f>'将来負担比率（分子）の構造'!K$44</f>
        <v>306</v>
      </c>
      <c r="I63" s="135"/>
      <c r="J63" s="135"/>
      <c r="K63" s="135">
        <f>'将来負担比率（分子）の構造'!L$44</f>
        <v>280</v>
      </c>
      <c r="L63" s="135"/>
      <c r="M63" s="135"/>
      <c r="N63" s="135">
        <f>'将来負担比率（分子）の構造'!M$44</f>
        <v>253</v>
      </c>
      <c r="O63" s="135"/>
      <c r="P63" s="135"/>
    </row>
    <row r="64" spans="1:16">
      <c r="A64" s="135" t="s">
        <v>27</v>
      </c>
      <c r="B64" s="135">
        <f>'将来負担比率（分子）の構造'!I$43</f>
        <v>826</v>
      </c>
      <c r="C64" s="135"/>
      <c r="D64" s="135"/>
      <c r="E64" s="135">
        <f>'将来負担比率（分子）の構造'!J$43</f>
        <v>711</v>
      </c>
      <c r="F64" s="135"/>
      <c r="G64" s="135"/>
      <c r="H64" s="135">
        <f>'将来負担比率（分子）の構造'!K$43</f>
        <v>590</v>
      </c>
      <c r="I64" s="135"/>
      <c r="J64" s="135"/>
      <c r="K64" s="135">
        <f>'将来負担比率（分子）の構造'!L$43</f>
        <v>560</v>
      </c>
      <c r="L64" s="135"/>
      <c r="M64" s="135"/>
      <c r="N64" s="135">
        <f>'将来負担比率（分子）の構造'!M$43</f>
        <v>580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64</v>
      </c>
      <c r="L65" s="135"/>
      <c r="M65" s="135"/>
      <c r="N65" s="135">
        <f>'将来負担比率（分子）の構造'!M$42</f>
        <v>40</v>
      </c>
      <c r="O65" s="135"/>
      <c r="P65" s="135"/>
    </row>
    <row r="66" spans="1:16">
      <c r="A66" s="135" t="s">
        <v>25</v>
      </c>
      <c r="B66" s="135">
        <f>'将来負担比率（分子）の構造'!I$41</f>
        <v>3626</v>
      </c>
      <c r="C66" s="135"/>
      <c r="D66" s="135"/>
      <c r="E66" s="135">
        <f>'将来負担比率（分子）の構造'!J$41</f>
        <v>3445</v>
      </c>
      <c r="F66" s="135"/>
      <c r="G66" s="135"/>
      <c r="H66" s="135">
        <f>'将来負担比率（分子）の構造'!K$41</f>
        <v>3266</v>
      </c>
      <c r="I66" s="135"/>
      <c r="J66" s="135"/>
      <c r="K66" s="135">
        <f>'将来負担比率（分子）の構造'!L$41</f>
        <v>3312</v>
      </c>
      <c r="L66" s="135"/>
      <c r="M66" s="135"/>
      <c r="N66" s="135">
        <f>'将来負担比率（分子）の構造'!M$41</f>
        <v>3421</v>
      </c>
      <c r="O66" s="135"/>
      <c r="P66" s="135"/>
    </row>
    <row r="67" spans="1:16">
      <c r="A67" s="135" t="s">
        <v>62</v>
      </c>
      <c r="B67" s="135" t="e">
        <f>NA()</f>
        <v>#N/A</v>
      </c>
      <c r="C67" s="135">
        <f>IF(ISNUMBER('将来負担比率（分子）の構造'!I$52), IF('将来負担比率（分子）の構造'!I$52 &lt; 0, 0, '将来負担比率（分子）の構造'!I$52), NA())</f>
        <v>339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企画課</cp:lastModifiedBy>
  <cp:lastPrinted>2016-04-27T02:15:08Z</cp:lastPrinted>
  <dcterms:created xsi:type="dcterms:W3CDTF">2016-02-15T01:54:12Z</dcterms:created>
  <dcterms:modified xsi:type="dcterms:W3CDTF">2016-04-27T02:17:29Z</dcterms:modified>
  <cp:category/>
</cp:coreProperties>
</file>